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2.20" sheetId="1" r:id="rId1"/>
  </sheets>
  <definedNames>
    <definedName name="_xlnm.Print_Area" localSheetId="0">'12.20'!$A$1:$L$72</definedName>
  </definedNames>
  <calcPr fullCalcOnLoad="1"/>
</workbook>
</file>

<file path=xl/sharedStrings.xml><?xml version="1.0" encoding="utf-8"?>
<sst xmlns="http://schemas.openxmlformats.org/spreadsheetml/2006/main" count="85" uniqueCount="41">
  <si>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</si>
  <si>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</si>
  <si>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</si>
  <si>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</si>
  <si>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</si>
  <si>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</si>
  <si>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</si>
  <si>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</si>
  <si>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</si>
  <si>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</si>
  <si>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</si>
  <si>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</si>
  <si>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</si>
  <si>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</si>
  <si>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</si>
  <si>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</si>
  <si>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</si>
  <si>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</si>
  <si>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</si>
  <si>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</si>
  <si>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</si>
  <si>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</si>
  <si>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</si>
  <si>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</si>
  <si>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</si>
  <si>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</si>
  <si>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</si>
  <si>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</si>
  <si>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</si>
  <si>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</si>
  <si>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</si>
  <si>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t>(a) I consulenti che operano all'interno di imprese, istituzioni pubbliche e istituzioni private non profit nello sviluppo delle attività di R&amp;S vengono considerati a tutti gli effetti personale di ricerca.</t>
  </si>
  <si>
    <t>REGIONI
AREE GEOGRAFICHE</t>
  </si>
  <si>
    <t>Trentino-Alto Adige</t>
  </si>
  <si>
    <t>Trento</t>
  </si>
  <si>
    <t>Bolzano/Bozen</t>
  </si>
  <si>
    <r>
      <t xml:space="preserve">Fonte: Istat - </t>
    </r>
    <r>
      <rPr>
        <sz val="7"/>
        <rFont val="Arial"/>
        <family val="2"/>
      </rPr>
      <t>Rilevazione statistica sulla ricerca  e sviluppo nelle imprese (R); Rilevazione statistica sulla ricerca e sviluppo nelle istituzioni
              pubbliche (R); Rilevazione statistica sulla ricerca  e sviluppo nelle istituzioni private nonprofit (R); Stima delle attività di R&amp;S nelle università (E)</t>
    </r>
  </si>
  <si>
    <r>
      <t xml:space="preserve">Tavola 12.20 - Addetti alla R&amp;S per settore istituzionale, regione e aree geografiche </t>
    </r>
    <r>
      <rPr>
        <i/>
        <sz val="9"/>
        <rFont val="Arial"/>
        <family val="2"/>
      </rPr>
      <t xml:space="preserve">(unità espresse in equivalenti tempo pieno) </t>
    </r>
    <r>
      <rPr>
        <b/>
        <sz val="9"/>
        <rFont val="Arial"/>
        <family val="2"/>
      </rPr>
      <t xml:space="preserve">-  AnnI 2007-2008 </t>
    </r>
    <r>
      <rPr>
        <sz val="9"/>
        <rFont val="Arial"/>
        <family val="2"/>
      </rPr>
      <t>(a)</t>
    </r>
  </si>
  <si>
    <t>ANNO 2007</t>
  </si>
  <si>
    <t>ANNO 2008</t>
  </si>
  <si>
    <t>Bolzano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</si>
</sst>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_-* #,##0.0_-;\-* #,##0.0_-;_-* &quot;-&quot;?_-;_-@_-"/>
    <numFmt numFmtId="168" formatCode="_-* #,##0_-;\-* #,##0_-;_-* &quot;-&quot;??_-;_-@_-"/>
    <numFmt numFmtId="169" formatCode="#,##0.0_ ;\-#,##0.0\ "/>
    <numFmt numFmtId="170" formatCode="_-* #,##0.0_-;\-* #,##0.0_-;_-* &quot;-&quot;_-;_-@_-"/>
    <numFmt numFmtId="171" formatCode="#,##0_ ;\-#,##0\ "/>
  </numFmts>
  <fonts count="1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right" vertical="center" wrapText="1"/>
    </xf>
    <xf numFmtId="41" fontId="4" fillId="2" borderId="1" xfId="16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 vertical="center" wrapText="1"/>
    </xf>
    <xf numFmtId="41" fontId="4" fillId="2" borderId="0" xfId="16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 wrapText="1" indent="1"/>
    </xf>
    <xf numFmtId="41" fontId="4" fillId="2" borderId="0" xfId="16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right" vertical="center" indent="1"/>
    </xf>
    <xf numFmtId="49" fontId="6" fillId="2" borderId="0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 quotePrefix="1">
      <alignment vertical="center"/>
    </xf>
    <xf numFmtId="165" fontId="4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2" borderId="0" xfId="2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7" fontId="6" fillId="2" borderId="0" xfId="15" applyNumberFormat="1" applyFont="1" applyFill="1" applyBorder="1" applyAlignment="1">
      <alignment/>
    </xf>
    <xf numFmtId="0" fontId="5" fillId="2" borderId="0" xfId="17" applyNumberFormat="1" applyFont="1" applyFill="1" applyAlignment="1">
      <alignment vertical="center"/>
      <protection/>
    </xf>
    <xf numFmtId="166" fontId="4" fillId="2" borderId="0" xfId="18" applyNumberFormat="1" applyFont="1" applyFill="1" applyAlignment="1">
      <alignment vertical="center"/>
      <protection/>
    </xf>
    <xf numFmtId="165" fontId="4" fillId="2" borderId="0" xfId="15" applyNumberFormat="1" applyFont="1" applyFill="1" applyAlignment="1">
      <alignment vertical="center"/>
    </xf>
    <xf numFmtId="0" fontId="4" fillId="2" borderId="0" xfId="0" applyNumberFormat="1" applyFont="1" applyFill="1" applyAlignment="1" quotePrefix="1">
      <alignment vertical="center"/>
    </xf>
    <xf numFmtId="164" fontId="6" fillId="2" borderId="0" xfId="0" applyNumberFormat="1" applyFont="1" applyFill="1" applyAlignment="1">
      <alignment/>
    </xf>
    <xf numFmtId="164" fontId="6" fillId="2" borderId="0" xfId="15" applyNumberFormat="1" applyFont="1" applyFill="1" applyAlignment="1">
      <alignment/>
    </xf>
    <xf numFmtId="167" fontId="6" fillId="2" borderId="0" xfId="15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5" fontId="5" fillId="2" borderId="0" xfId="15" applyNumberFormat="1" applyFont="1" applyFill="1" applyAlignment="1">
      <alignment/>
    </xf>
    <xf numFmtId="165" fontId="5" fillId="2" borderId="0" xfId="15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5" fontId="5" fillId="2" borderId="0" xfId="15" applyNumberFormat="1" applyFont="1" applyFill="1" applyAlignment="1">
      <alignment horizontal="right" vertical="center"/>
    </xf>
    <xf numFmtId="164" fontId="8" fillId="2" borderId="0" xfId="0" applyNumberFormat="1" applyFont="1" applyFill="1" applyBorder="1" applyAlignment="1">
      <alignment vertical="center"/>
    </xf>
    <xf numFmtId="41" fontId="5" fillId="2" borderId="0" xfId="16" applyFont="1" applyFill="1" applyAlignment="1">
      <alignment vertical="center"/>
    </xf>
    <xf numFmtId="0" fontId="9" fillId="2" borderId="1" xfId="0" applyFont="1" applyFill="1" applyBorder="1" applyAlignment="1">
      <alignment/>
    </xf>
    <xf numFmtId="168" fontId="9" fillId="2" borderId="1" xfId="0" applyNumberFormat="1" applyFont="1" applyFill="1" applyBorder="1" applyAlignment="1">
      <alignment/>
    </xf>
    <xf numFmtId="169" fontId="9" fillId="2" borderId="1" xfId="0" applyNumberFormat="1" applyFont="1" applyFill="1" applyBorder="1" applyAlignment="1">
      <alignment/>
    </xf>
    <xf numFmtId="169" fontId="9" fillId="2" borderId="1" xfId="16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170" fontId="9" fillId="2" borderId="1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67" fontId="6" fillId="2" borderId="0" xfId="0" applyNumberFormat="1" applyFont="1" applyFill="1" applyAlignment="1">
      <alignment/>
    </xf>
    <xf numFmtId="0" fontId="6" fillId="2" borderId="0" xfId="17" applyFont="1" applyFill="1">
      <alignment/>
      <protection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7" fillId="2" borderId="0" xfId="2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7" fontId="7" fillId="2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" fillId="0" borderId="0" xfId="19" applyNumberFormat="1" applyFont="1" applyAlignment="1">
      <alignment horizontal="left" vertical="center"/>
      <protection/>
    </xf>
    <xf numFmtId="49" fontId="9" fillId="0" borderId="0" xfId="19" applyNumberFormat="1" applyFont="1" applyAlignment="1">
      <alignment horizontal="left" vertical="center"/>
      <protection/>
    </xf>
    <xf numFmtId="165" fontId="9" fillId="2" borderId="0" xfId="15" applyNumberFormat="1" applyFont="1" applyFill="1" applyAlignment="1">
      <alignment/>
    </xf>
    <xf numFmtId="0" fontId="8" fillId="0" borderId="0" xfId="19" applyFont="1" applyAlignment="1">
      <alignment horizontal="left" wrapText="1"/>
      <protection/>
    </xf>
    <xf numFmtId="0" fontId="6" fillId="0" borderId="0" xfId="19" applyFont="1" applyAlignment="1">
      <alignment horizontal="left" wrapText="1"/>
      <protection/>
    </xf>
    <xf numFmtId="0" fontId="0" fillId="0" borderId="0" xfId="0" applyAlignment="1">
      <alignment/>
    </xf>
    <xf numFmtId="3" fontId="1" fillId="2" borderId="0" xfId="0" applyNumberFormat="1" applyFont="1" applyFill="1" applyAlignment="1">
      <alignment vertical="center" wrapText="1"/>
    </xf>
    <xf numFmtId="0" fontId="6" fillId="2" borderId="0" xfId="17" applyFont="1" applyFill="1" applyAlignment="1">
      <alignment horizontal="left" vertical="center" wrapText="1"/>
      <protection/>
    </xf>
    <xf numFmtId="49" fontId="4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9" fillId="2" borderId="0" xfId="19" applyNumberFormat="1" applyFont="1" applyFill="1" applyAlignment="1">
      <alignment horizontal="left" vertical="center"/>
      <protection/>
    </xf>
    <xf numFmtId="0" fontId="6" fillId="2" borderId="0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 vertical="center" wrapText="1"/>
    </xf>
    <xf numFmtId="41" fontId="6" fillId="2" borderId="0" xfId="16" applyFont="1" applyFill="1" applyBorder="1" applyAlignment="1">
      <alignment horizontal="right" vertical="center" wrapText="1"/>
    </xf>
    <xf numFmtId="49" fontId="4" fillId="2" borderId="0" xfId="19" applyNumberFormat="1" applyFont="1" applyFill="1" applyAlignment="1">
      <alignment horizontal="left" vertical="center"/>
      <protection/>
    </xf>
    <xf numFmtId="165" fontId="6" fillId="2" borderId="0" xfId="15" applyNumberFormat="1" applyFont="1" applyFill="1" applyAlignment="1">
      <alignment vertical="center"/>
    </xf>
    <xf numFmtId="165" fontId="6" fillId="2" borderId="0" xfId="15" applyNumberFormat="1" applyFont="1" applyFill="1" applyAlignment="1">
      <alignment vertical="center"/>
    </xf>
    <xf numFmtId="165" fontId="6" fillId="2" borderId="0" xfId="15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165" fontId="5" fillId="2" borderId="0" xfId="15" applyNumberFormat="1" applyFont="1" applyFill="1" applyAlignment="1">
      <alignment vertical="center"/>
    </xf>
    <xf numFmtId="0" fontId="8" fillId="2" borderId="1" xfId="0" applyFont="1" applyFill="1" applyBorder="1" applyAlignment="1">
      <alignment/>
    </xf>
    <xf numFmtId="168" fontId="8" fillId="2" borderId="1" xfId="0" applyNumberFormat="1" applyFont="1" applyFill="1" applyBorder="1" applyAlignment="1">
      <alignment/>
    </xf>
    <xf numFmtId="169" fontId="8" fillId="2" borderId="1" xfId="0" applyNumberFormat="1" applyFont="1" applyFill="1" applyBorder="1" applyAlignment="1">
      <alignment/>
    </xf>
    <xf numFmtId="169" fontId="8" fillId="2" borderId="1" xfId="16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 vertical="center" wrapText="1" indent="1"/>
    </xf>
    <xf numFmtId="41" fontId="6" fillId="2" borderId="0" xfId="16" applyFont="1" applyFill="1" applyBorder="1" applyAlignment="1">
      <alignment horizontal="right" vertical="center" wrapText="1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41" fontId="6" fillId="2" borderId="0" xfId="16" applyFont="1" applyFill="1" applyAlignment="1">
      <alignment vertical="center"/>
    </xf>
    <xf numFmtId="0" fontId="6" fillId="2" borderId="1" xfId="0" applyFont="1" applyFill="1" applyBorder="1" applyAlignment="1">
      <alignment/>
    </xf>
    <xf numFmtId="170" fontId="8" fillId="2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Normale_Foglio1" xfId="17"/>
    <cellStyle name="Normale_tav 10" xfId="18"/>
    <cellStyle name="Normale_Tav-15-3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62050" y="6477000"/>
          <a:ext cx="381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settore istituzionale e  regione - Anni 2001-2003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161925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61925" y="6477000"/>
          <a:ext cx="481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relativi al settore privato non profit sono disponibili a partire dall'anno 2002.  </a:t>
          </a:r>
        </a:p>
      </xdr:txBody>
    </xdr:sp>
    <xdr:clientData/>
  </xdr:twoCellAnchor>
  <xdr:twoCellAnchor>
    <xdr:from>
      <xdr:col>0</xdr:col>
      <xdr:colOff>180975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80975" y="6477000"/>
          <a:ext cx="480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fonti amministrative utilizzate per la stima del personale impegnato in attività di R&amp;S non consentono per l'anno 2000 una disaggregazione a livello provinciale dei dati relativi al Trentino-Alto Adige.
Per il settore delle istituzioni private non profit i primi dati disponibili si riferiscono al 2002.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workbookViewId="0" topLeftCell="A1">
      <selection activeCell="O61" sqref="O61"/>
    </sheetView>
  </sheetViews>
  <sheetFormatPr defaultColWidth="9.140625" defaultRowHeight="12.75"/>
  <cols>
    <col min="1" max="1" width="28.00390625" style="55" customWidth="1"/>
    <col min="2" max="2" width="11.00390625" style="55" customWidth="1"/>
    <col min="3" max="3" width="9.140625" style="55" customWidth="1"/>
    <col min="4" max="4" width="9.421875" style="55" customWidth="1"/>
    <col min="5" max="5" width="8.421875" style="55" customWidth="1"/>
    <col min="6" max="6" width="8.7109375" style="55" customWidth="1"/>
    <col min="7" max="7" width="3.00390625" style="55" customWidth="1"/>
    <col min="8" max="8" width="7.28125" style="55" customWidth="1"/>
    <col min="9" max="9" width="8.7109375" style="55" customWidth="1"/>
    <col min="10" max="10" width="7.00390625" style="55" bestFit="1" customWidth="1"/>
    <col min="11" max="11" width="8.57421875" style="55" customWidth="1"/>
    <col min="12" max="12" width="6.8515625" style="55" customWidth="1"/>
    <col min="13" max="13" width="3.57421875" style="55" customWidth="1"/>
    <col min="14" max="14" width="8.421875" style="55" bestFit="1" customWidth="1"/>
    <col min="15" max="17" width="9.140625" style="55" customWidth="1"/>
    <col min="18" max="18" width="7.28125" style="55" customWidth="1"/>
    <col min="19" max="19" width="9.140625" style="55" customWidth="1"/>
    <col min="20" max="20" width="6.28125" style="55" customWidth="1"/>
    <col min="21" max="21" width="6.00390625" style="55" customWidth="1"/>
    <col min="22" max="22" width="6.421875" style="55" customWidth="1"/>
    <col min="23" max="16384" width="9.140625" style="55" customWidth="1"/>
  </cols>
  <sheetData>
    <row r="1" spans="1:15" s="1" customFormat="1" ht="11.25">
      <c r="A1" s="68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2" s="1" customFormat="1" ht="12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s="4" customFormat="1" ht="18" customHeight="1">
      <c r="A4" s="70" t="s">
        <v>32</v>
      </c>
      <c r="B4" s="72" t="s">
        <v>0</v>
      </c>
      <c r="C4" s="72"/>
      <c r="D4" s="72"/>
      <c r="E4" s="72"/>
      <c r="F4" s="72"/>
      <c r="G4" s="2"/>
      <c r="H4" s="72" t="s">
        <v>1</v>
      </c>
      <c r="I4" s="72"/>
      <c r="J4" s="72"/>
      <c r="K4" s="72"/>
      <c r="L4" s="72"/>
      <c r="M4" s="3"/>
    </row>
    <row r="5" spans="1:13" s="10" customFormat="1" ht="41.25" customHeight="1">
      <c r="A5" s="71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8"/>
      <c r="H5" s="5" t="s">
        <v>2</v>
      </c>
      <c r="I5" s="6" t="s">
        <v>3</v>
      </c>
      <c r="J5" s="7" t="s">
        <v>4</v>
      </c>
      <c r="K5" s="6" t="s">
        <v>5</v>
      </c>
      <c r="L5" s="8" t="s">
        <v>6</v>
      </c>
      <c r="M5" s="9"/>
    </row>
    <row r="6" spans="1:13" s="10" customFormat="1" ht="12.75" customHeight="1">
      <c r="A6" s="11"/>
      <c r="B6" s="12"/>
      <c r="C6" s="13"/>
      <c r="D6" s="14"/>
      <c r="E6" s="13"/>
      <c r="F6" s="14"/>
      <c r="G6" s="14"/>
      <c r="H6" s="15"/>
      <c r="I6" s="16"/>
      <c r="J6" s="17"/>
      <c r="K6" s="16"/>
      <c r="L6" s="17"/>
      <c r="M6" s="18"/>
    </row>
    <row r="7" spans="1:22" s="10" customFormat="1" ht="12.75" customHeight="1">
      <c r="A7" s="19" t="s">
        <v>7</v>
      </c>
      <c r="B7" s="20">
        <v>1481.7</v>
      </c>
      <c r="C7" s="20">
        <v>861.6</v>
      </c>
      <c r="D7" s="20">
        <v>14341.8</v>
      </c>
      <c r="E7" s="20">
        <v>4709.5</v>
      </c>
      <c r="F7" s="21">
        <f>SUM(B7:E7)</f>
        <v>21394.6</v>
      </c>
      <c r="G7" s="22"/>
      <c r="H7" s="23">
        <f>B7/B$30*100</f>
        <v>4.176873701510124</v>
      </c>
      <c r="I7" s="23">
        <f aca="true" t="shared" si="0" ref="I7:L22">C7/C$30*100</f>
        <v>10.663366336633665</v>
      </c>
      <c r="J7" s="23">
        <f t="shared" si="0"/>
        <v>15.296321024575565</v>
      </c>
      <c r="K7" s="23">
        <f t="shared" si="0"/>
        <v>6.62726473175022</v>
      </c>
      <c r="L7" s="23">
        <f t="shared" si="0"/>
        <v>10.26729540129823</v>
      </c>
      <c r="M7" s="24"/>
      <c r="N7" s="25"/>
      <c r="O7" s="25"/>
      <c r="P7" s="25"/>
      <c r="Q7" s="26"/>
      <c r="R7" s="27"/>
      <c r="S7" s="28"/>
      <c r="T7" s="28"/>
      <c r="U7" s="28"/>
      <c r="V7" s="28"/>
    </row>
    <row r="8" spans="1:22" s="61" customFormat="1" ht="12.75" customHeight="1">
      <c r="A8" s="29" t="s">
        <v>30</v>
      </c>
      <c r="B8" s="38">
        <v>50.8</v>
      </c>
      <c r="C8" s="38">
        <v>65.6</v>
      </c>
      <c r="D8" s="38">
        <v>115.1</v>
      </c>
      <c r="E8" s="38">
        <v>31</v>
      </c>
      <c r="F8" s="38">
        <f aca="true" t="shared" si="1" ref="F8:F28">SUM(B8:E8)</f>
        <v>262.5</v>
      </c>
      <c r="G8" s="36"/>
      <c r="H8" s="41">
        <f aca="true" t="shared" si="2" ref="H8:H28">B8/B$30*100</f>
        <v>0.14320387665297585</v>
      </c>
      <c r="I8" s="41">
        <f t="shared" si="0"/>
        <v>0.8118811881188119</v>
      </c>
      <c r="J8" s="41">
        <f t="shared" si="0"/>
        <v>0.1227605007689863</v>
      </c>
      <c r="K8" s="41">
        <f t="shared" si="0"/>
        <v>0.043623570800351806</v>
      </c>
      <c r="L8" s="41">
        <f t="shared" si="0"/>
        <v>0.125974079573387</v>
      </c>
      <c r="M8" s="42"/>
      <c r="N8" s="57"/>
      <c r="O8" s="58"/>
      <c r="P8" s="58"/>
      <c r="Q8" s="58"/>
      <c r="R8" s="59"/>
      <c r="S8" s="60"/>
      <c r="T8" s="60"/>
      <c r="U8" s="60"/>
      <c r="V8" s="60"/>
    </row>
    <row r="9" spans="1:22" s="10" customFormat="1" ht="12.75" customHeight="1">
      <c r="A9" s="32" t="s">
        <v>8</v>
      </c>
      <c r="B9" s="20">
        <v>2649.3</v>
      </c>
      <c r="C9" s="20">
        <v>3531.7</v>
      </c>
      <c r="D9" s="20">
        <v>24640.4</v>
      </c>
      <c r="E9" s="20">
        <v>8814</v>
      </c>
      <c r="F9" s="21">
        <f t="shared" si="1"/>
        <v>39635.4</v>
      </c>
      <c r="G9" s="1"/>
      <c r="H9" s="23">
        <f t="shared" si="2"/>
        <v>7.46830768536868</v>
      </c>
      <c r="I9" s="23">
        <f t="shared" si="0"/>
        <v>43.709158415841586</v>
      </c>
      <c r="J9" s="23">
        <f t="shared" si="0"/>
        <v>26.28034616114796</v>
      </c>
      <c r="K9" s="23">
        <f t="shared" si="0"/>
        <v>12.403166226912928</v>
      </c>
      <c r="L9" s="23">
        <f t="shared" si="0"/>
        <v>19.021078222944848</v>
      </c>
      <c r="M9" s="24"/>
      <c r="N9" s="25"/>
      <c r="O9" s="26"/>
      <c r="P9" s="26"/>
      <c r="Q9" s="26"/>
      <c r="R9" s="27"/>
      <c r="S9" s="28"/>
      <c r="T9" s="28"/>
      <c r="U9" s="28"/>
      <c r="V9" s="28"/>
    </row>
    <row r="10" spans="1:22" s="10" customFormat="1" ht="12.75" customHeight="1">
      <c r="A10" s="62" t="s">
        <v>33</v>
      </c>
      <c r="B10" s="20">
        <v>1042.6</v>
      </c>
      <c r="C10" s="20">
        <v>385.2</v>
      </c>
      <c r="D10" s="20">
        <v>1460.1</v>
      </c>
      <c r="E10" s="20">
        <v>770.6</v>
      </c>
      <c r="F10" s="21">
        <f t="shared" si="1"/>
        <v>3658.4999999999995</v>
      </c>
      <c r="G10" s="1"/>
      <c r="H10" s="23">
        <f t="shared" si="2"/>
        <v>2.9390622401258386</v>
      </c>
      <c r="I10" s="23">
        <f t="shared" si="0"/>
        <v>4.767326732673268</v>
      </c>
      <c r="J10" s="23">
        <f t="shared" si="0"/>
        <v>1.5572772126220407</v>
      </c>
      <c r="K10" s="23">
        <f t="shared" si="0"/>
        <v>1.0843975373790677</v>
      </c>
      <c r="L10" s="23">
        <f t="shared" si="0"/>
        <v>1.7557187433113761</v>
      </c>
      <c r="M10" s="24"/>
      <c r="N10" s="25"/>
      <c r="O10" s="26"/>
      <c r="P10" s="26"/>
      <c r="Q10" s="26"/>
      <c r="R10" s="27"/>
      <c r="S10" s="28"/>
      <c r="T10" s="28"/>
      <c r="U10" s="28"/>
      <c r="V10" s="28"/>
    </row>
    <row r="11" spans="1:22" s="10" customFormat="1" ht="12.75" customHeight="1">
      <c r="A11" s="75" t="s">
        <v>34</v>
      </c>
      <c r="B11" s="64">
        <v>908.5</v>
      </c>
      <c r="C11" s="64">
        <v>112.5</v>
      </c>
      <c r="D11" s="64">
        <v>737.4</v>
      </c>
      <c r="E11" s="64">
        <v>671.6</v>
      </c>
      <c r="F11" s="21">
        <f t="shared" si="1"/>
        <v>2430</v>
      </c>
      <c r="G11" s="1"/>
      <c r="H11" s="23">
        <f t="shared" si="2"/>
        <v>2.5610378334493813</v>
      </c>
      <c r="I11" s="23">
        <f t="shared" si="0"/>
        <v>1.3923267326732676</v>
      </c>
      <c r="J11" s="23">
        <f t="shared" si="0"/>
        <v>0.7864777868553474</v>
      </c>
      <c r="K11" s="23">
        <f t="shared" si="0"/>
        <v>0.9450835532102023</v>
      </c>
      <c r="L11" s="23">
        <f t="shared" si="0"/>
        <v>1.1661600509079253</v>
      </c>
      <c r="M11" s="24"/>
      <c r="N11" s="25"/>
      <c r="O11" s="26"/>
      <c r="P11" s="26"/>
      <c r="Q11" s="26"/>
      <c r="R11" s="27"/>
      <c r="S11" s="28"/>
      <c r="T11" s="28"/>
      <c r="U11" s="28"/>
      <c r="V11" s="28"/>
    </row>
    <row r="12" spans="1:22" s="4" customFormat="1" ht="12.75" customHeight="1">
      <c r="A12" s="63" t="s">
        <v>35</v>
      </c>
      <c r="B12" s="64">
        <v>134.1</v>
      </c>
      <c r="C12" s="64">
        <v>272.7</v>
      </c>
      <c r="D12" s="64">
        <v>722.7</v>
      </c>
      <c r="E12" s="64">
        <v>99</v>
      </c>
      <c r="F12" s="21">
        <f t="shared" si="1"/>
        <v>1228.5</v>
      </c>
      <c r="G12" s="1"/>
      <c r="H12" s="23">
        <f t="shared" si="2"/>
        <v>0.37802440667645787</v>
      </c>
      <c r="I12" s="23">
        <f t="shared" si="0"/>
        <v>3.375</v>
      </c>
      <c r="J12" s="23">
        <f t="shared" si="0"/>
        <v>0.7707994257666934</v>
      </c>
      <c r="K12" s="23">
        <f t="shared" si="0"/>
        <v>0.13931398416886542</v>
      </c>
      <c r="L12" s="23">
        <f t="shared" si="0"/>
        <v>0.589558692403451</v>
      </c>
      <c r="M12" s="24"/>
      <c r="N12" s="25"/>
      <c r="O12" s="33"/>
      <c r="P12" s="33"/>
      <c r="Q12" s="33"/>
      <c r="R12" s="34"/>
      <c r="S12" s="35"/>
      <c r="T12" s="35"/>
      <c r="U12" s="35"/>
      <c r="V12" s="35"/>
    </row>
    <row r="13" spans="1:22" s="4" customFormat="1" ht="12.75" customHeight="1">
      <c r="A13" s="32" t="s">
        <v>9</v>
      </c>
      <c r="B13" s="20">
        <v>1516.6</v>
      </c>
      <c r="C13" s="20">
        <v>412</v>
      </c>
      <c r="D13" s="20">
        <v>10145.6</v>
      </c>
      <c r="E13" s="20">
        <v>4698.1</v>
      </c>
      <c r="F13" s="21">
        <f t="shared" si="1"/>
        <v>16772.300000000003</v>
      </c>
      <c r="G13" s="1"/>
      <c r="H13" s="23">
        <f t="shared" si="2"/>
        <v>4.275255892360298</v>
      </c>
      <c r="I13" s="23">
        <f t="shared" si="0"/>
        <v>5.099009900990099</v>
      </c>
      <c r="J13" s="23">
        <f t="shared" si="0"/>
        <v>10.820842194629257</v>
      </c>
      <c r="K13" s="23">
        <f t="shared" si="0"/>
        <v>6.611222515391381</v>
      </c>
      <c r="L13" s="23">
        <f t="shared" si="0"/>
        <v>8.04904782791893</v>
      </c>
      <c r="M13" s="24"/>
      <c r="N13" s="25"/>
      <c r="O13" s="25"/>
      <c r="P13" s="25"/>
      <c r="Q13" s="33"/>
      <c r="R13" s="34"/>
      <c r="S13" s="35"/>
      <c r="T13" s="35"/>
      <c r="U13" s="35"/>
      <c r="V13" s="35"/>
    </row>
    <row r="14" spans="1:22" s="4" customFormat="1" ht="12.75" customHeight="1">
      <c r="A14" s="32" t="s">
        <v>10</v>
      </c>
      <c r="B14" s="20">
        <v>368.9</v>
      </c>
      <c r="C14" s="20">
        <v>120.9</v>
      </c>
      <c r="D14" s="20">
        <v>2582.5</v>
      </c>
      <c r="E14" s="20">
        <v>2080.7</v>
      </c>
      <c r="F14" s="21">
        <f t="shared" si="1"/>
        <v>5153</v>
      </c>
      <c r="G14" s="1"/>
      <c r="H14" s="23">
        <f t="shared" si="2"/>
        <v>1.0399194901039919</v>
      </c>
      <c r="I14" s="23">
        <f t="shared" si="0"/>
        <v>1.4962871287128716</v>
      </c>
      <c r="J14" s="23">
        <f t="shared" si="0"/>
        <v>2.7543787422754744</v>
      </c>
      <c r="K14" s="23">
        <f t="shared" si="0"/>
        <v>2.927985927880387</v>
      </c>
      <c r="L14" s="23">
        <f t="shared" si="0"/>
        <v>2.4729311696825262</v>
      </c>
      <c r="M14" s="24"/>
      <c r="N14" s="25"/>
      <c r="O14" s="33"/>
      <c r="P14" s="33"/>
      <c r="Q14" s="33"/>
      <c r="R14" s="34"/>
      <c r="S14" s="35"/>
      <c r="T14" s="35"/>
      <c r="U14" s="35"/>
      <c r="V14" s="35"/>
    </row>
    <row r="15" spans="1:22" s="4" customFormat="1" ht="12.75" customHeight="1">
      <c r="A15" s="32" t="s">
        <v>11</v>
      </c>
      <c r="B15" s="20">
        <v>1211.4</v>
      </c>
      <c r="C15" s="20">
        <v>161.4</v>
      </c>
      <c r="D15" s="20">
        <v>2680.4</v>
      </c>
      <c r="E15" s="20">
        <v>1634.3</v>
      </c>
      <c r="F15" s="21">
        <f t="shared" si="1"/>
        <v>5687.5</v>
      </c>
      <c r="G15" s="1"/>
      <c r="H15" s="23">
        <f t="shared" si="2"/>
        <v>3.414905042862499</v>
      </c>
      <c r="I15" s="23">
        <f t="shared" si="0"/>
        <v>1.997524752475248</v>
      </c>
      <c r="J15" s="23">
        <f t="shared" si="0"/>
        <v>2.858794494015559</v>
      </c>
      <c r="K15" s="23">
        <f t="shared" si="0"/>
        <v>2.299806508355321</v>
      </c>
      <c r="L15" s="23">
        <f t="shared" si="0"/>
        <v>2.729438390756718</v>
      </c>
      <c r="M15" s="24"/>
      <c r="N15" s="25"/>
      <c r="O15" s="33"/>
      <c r="P15" s="33"/>
      <c r="Q15" s="33"/>
      <c r="R15" s="34"/>
      <c r="S15" s="35"/>
      <c r="T15" s="35"/>
      <c r="U15" s="35"/>
      <c r="V15" s="35"/>
    </row>
    <row r="16" spans="1:22" s="4" customFormat="1" ht="12.75" customHeight="1">
      <c r="A16" s="32" t="s">
        <v>12</v>
      </c>
      <c r="B16" s="20">
        <v>3638.2</v>
      </c>
      <c r="C16" s="20">
        <v>179.2</v>
      </c>
      <c r="D16" s="20">
        <v>12240.4</v>
      </c>
      <c r="E16" s="20">
        <v>6975.6</v>
      </c>
      <c r="F16" s="21">
        <f t="shared" si="1"/>
        <v>23033.4</v>
      </c>
      <c r="G16" s="1"/>
      <c r="H16" s="23">
        <f t="shared" si="2"/>
        <v>10.255991024386942</v>
      </c>
      <c r="I16" s="23">
        <f t="shared" si="0"/>
        <v>2.217821782178218</v>
      </c>
      <c r="J16" s="23">
        <f t="shared" si="0"/>
        <v>13.055061977521284</v>
      </c>
      <c r="K16" s="23">
        <f t="shared" si="0"/>
        <v>9.816147757255937</v>
      </c>
      <c r="L16" s="23">
        <f t="shared" si="0"/>
        <v>11.05375757884058</v>
      </c>
      <c r="M16" s="24"/>
      <c r="N16" s="25"/>
      <c r="O16" s="33"/>
      <c r="P16" s="33"/>
      <c r="Q16" s="33"/>
      <c r="R16" s="34"/>
      <c r="S16" s="35"/>
      <c r="T16" s="35"/>
      <c r="U16" s="35"/>
      <c r="V16" s="35"/>
    </row>
    <row r="17" spans="1:22" s="4" customFormat="1" ht="12.75" customHeight="1">
      <c r="A17" s="32" t="s">
        <v>13</v>
      </c>
      <c r="B17" s="20">
        <v>2067.1</v>
      </c>
      <c r="C17" s="20">
        <v>182.6</v>
      </c>
      <c r="D17" s="20">
        <v>4652.9</v>
      </c>
      <c r="E17" s="20">
        <v>7074</v>
      </c>
      <c r="F17" s="21">
        <f t="shared" si="1"/>
        <v>13976.599999999999</v>
      </c>
      <c r="G17" s="1"/>
      <c r="H17" s="23">
        <f t="shared" si="2"/>
        <v>5.82710105175918</v>
      </c>
      <c r="I17" s="23">
        <f t="shared" si="0"/>
        <v>2.2599009900990104</v>
      </c>
      <c r="J17" s="23">
        <f t="shared" si="0"/>
        <v>4.962574578870689</v>
      </c>
      <c r="K17" s="23">
        <f t="shared" si="0"/>
        <v>9.954617414248021</v>
      </c>
      <c r="L17" s="23">
        <f t="shared" si="0"/>
        <v>6.707387887868192</v>
      </c>
      <c r="M17" s="24"/>
      <c r="N17" s="25"/>
      <c r="O17" s="25"/>
      <c r="P17" s="25"/>
      <c r="Q17" s="25"/>
      <c r="R17" s="34"/>
      <c r="S17" s="35"/>
      <c r="T17" s="35"/>
      <c r="U17" s="35"/>
      <c r="V17" s="35"/>
    </row>
    <row r="18" spans="1:22" s="4" customFormat="1" ht="12.75" customHeight="1">
      <c r="A18" s="32" t="s">
        <v>14</v>
      </c>
      <c r="B18" s="20">
        <v>290.4</v>
      </c>
      <c r="C18" s="20">
        <v>13.2</v>
      </c>
      <c r="D18" s="20">
        <v>691.8</v>
      </c>
      <c r="E18" s="20">
        <v>1793.5</v>
      </c>
      <c r="F18" s="21">
        <f t="shared" si="1"/>
        <v>2788.8999999999996</v>
      </c>
      <c r="G18" s="1"/>
      <c r="H18" s="23">
        <f t="shared" si="2"/>
        <v>0.8186300350398461</v>
      </c>
      <c r="I18" s="23">
        <f t="shared" si="0"/>
        <v>0.16336633663366337</v>
      </c>
      <c r="J18" s="23">
        <f t="shared" si="0"/>
        <v>0.7378428708252364</v>
      </c>
      <c r="K18" s="23">
        <f t="shared" si="0"/>
        <v>2.5238346525945468</v>
      </c>
      <c r="L18" s="23">
        <f t="shared" si="0"/>
        <v>1.3383966115132149</v>
      </c>
      <c r="M18" s="24"/>
      <c r="N18" s="25"/>
      <c r="O18" s="33"/>
      <c r="P18" s="33"/>
      <c r="Q18" s="33"/>
      <c r="R18" s="34"/>
      <c r="S18" s="35"/>
      <c r="T18" s="35"/>
      <c r="U18" s="35"/>
      <c r="V18" s="35"/>
    </row>
    <row r="19" spans="1:22" s="4" customFormat="1" ht="12.75" customHeight="1">
      <c r="A19" s="32" t="s">
        <v>15</v>
      </c>
      <c r="B19" s="20">
        <v>217</v>
      </c>
      <c r="C19" s="20">
        <v>6.4</v>
      </c>
      <c r="D19" s="20">
        <v>2592.5</v>
      </c>
      <c r="E19" s="20">
        <v>1886.7</v>
      </c>
      <c r="F19" s="21">
        <f t="shared" si="1"/>
        <v>4702.6</v>
      </c>
      <c r="G19" s="1"/>
      <c r="H19" s="23">
        <f t="shared" si="2"/>
        <v>0.6117173471199953</v>
      </c>
      <c r="I19" s="23">
        <f t="shared" si="0"/>
        <v>0.07920792079207922</v>
      </c>
      <c r="J19" s="23">
        <f t="shared" si="0"/>
        <v>2.7650442940364637</v>
      </c>
      <c r="K19" s="23">
        <f t="shared" si="0"/>
        <v>2.654986807387863</v>
      </c>
      <c r="L19" s="23">
        <f t="shared" si="0"/>
        <v>2.25678364419737</v>
      </c>
      <c r="M19" s="24"/>
      <c r="N19" s="25"/>
      <c r="O19" s="33"/>
      <c r="P19" s="33"/>
      <c r="Q19" s="33"/>
      <c r="R19" s="34"/>
      <c r="S19" s="35"/>
      <c r="T19" s="35"/>
      <c r="U19" s="35"/>
      <c r="V19" s="35"/>
    </row>
    <row r="20" spans="1:22" s="4" customFormat="1" ht="12.75" customHeight="1">
      <c r="A20" s="32" t="s">
        <v>16</v>
      </c>
      <c r="B20" s="20">
        <v>15373.5</v>
      </c>
      <c r="C20" s="20">
        <v>1079.5</v>
      </c>
      <c r="D20" s="20">
        <v>7998.2</v>
      </c>
      <c r="E20" s="20">
        <v>8230.7</v>
      </c>
      <c r="F20" s="21">
        <f t="shared" si="1"/>
        <v>32681.9</v>
      </c>
      <c r="G20" s="1"/>
      <c r="H20" s="23">
        <f t="shared" si="2"/>
        <v>43.337496018199296</v>
      </c>
      <c r="I20" s="23">
        <f t="shared" si="0"/>
        <v>13.360148514851486</v>
      </c>
      <c r="J20" s="23">
        <f t="shared" si="0"/>
        <v>8.530521609474425</v>
      </c>
      <c r="K20" s="23">
        <f t="shared" si="0"/>
        <v>11.582339489885666</v>
      </c>
      <c r="L20" s="23">
        <f t="shared" si="0"/>
        <v>15.684084842702767</v>
      </c>
      <c r="M20" s="24"/>
      <c r="N20" s="25"/>
      <c r="O20" s="33"/>
      <c r="P20" s="33"/>
      <c r="Q20" s="33"/>
      <c r="R20" s="34"/>
      <c r="S20" s="35"/>
      <c r="T20" s="35"/>
      <c r="U20" s="35"/>
      <c r="V20" s="35"/>
    </row>
    <row r="21" spans="1:22" s="4" customFormat="1" ht="12.75" customHeight="1">
      <c r="A21" s="32" t="s">
        <v>17</v>
      </c>
      <c r="B21" s="20">
        <v>389.1</v>
      </c>
      <c r="C21" s="20">
        <v>18.3</v>
      </c>
      <c r="D21" s="20">
        <v>1395.3</v>
      </c>
      <c r="E21" s="20">
        <v>1486.7</v>
      </c>
      <c r="F21" s="21">
        <f t="shared" si="1"/>
        <v>3289.4</v>
      </c>
      <c r="G21" s="1"/>
      <c r="H21" s="23">
        <f t="shared" si="2"/>
        <v>1.096862763891199</v>
      </c>
      <c r="I21" s="23">
        <f t="shared" si="0"/>
        <v>0.22648514851485152</v>
      </c>
      <c r="J21" s="23">
        <f t="shared" si="0"/>
        <v>1.4881644372108305</v>
      </c>
      <c r="K21" s="23">
        <f t="shared" si="0"/>
        <v>2.0921020228671945</v>
      </c>
      <c r="L21" s="23">
        <f t="shared" si="0"/>
        <v>1.5785871898998063</v>
      </c>
      <c r="M21" s="24"/>
      <c r="N21" s="25"/>
      <c r="O21" s="25"/>
      <c r="P21" s="25"/>
      <c r="Q21" s="33"/>
      <c r="R21" s="34"/>
      <c r="S21" s="35"/>
      <c r="T21" s="35"/>
      <c r="U21" s="35"/>
      <c r="V21" s="35"/>
    </row>
    <row r="22" spans="1:22" s="4" customFormat="1" ht="12.75" customHeight="1">
      <c r="A22" s="32" t="s">
        <v>18</v>
      </c>
      <c r="B22" s="20">
        <v>72</v>
      </c>
      <c r="C22" s="20">
        <v>6.5</v>
      </c>
      <c r="D22" s="20">
        <v>122.9</v>
      </c>
      <c r="E22" s="20">
        <v>301.3</v>
      </c>
      <c r="F22" s="21">
        <f t="shared" si="1"/>
        <v>502.70000000000005</v>
      </c>
      <c r="G22" s="1"/>
      <c r="H22" s="23">
        <f t="shared" si="2"/>
        <v>0.2029661243900445</v>
      </c>
      <c r="I22" s="23">
        <f t="shared" si="0"/>
        <v>0.08044554455445545</v>
      </c>
      <c r="J22" s="23">
        <f t="shared" si="0"/>
        <v>0.13107963114255794</v>
      </c>
      <c r="K22" s="23">
        <f t="shared" si="0"/>
        <v>0.4239929639401935</v>
      </c>
      <c r="L22" s="23">
        <f t="shared" si="0"/>
        <v>0.2412463611487301</v>
      </c>
      <c r="M22" s="24"/>
      <c r="N22" s="25"/>
      <c r="O22" s="33"/>
      <c r="P22" s="33"/>
      <c r="Q22" s="33"/>
      <c r="R22" s="34"/>
      <c r="S22" s="35"/>
      <c r="T22" s="35"/>
      <c r="U22" s="35"/>
      <c r="V22" s="35"/>
    </row>
    <row r="23" spans="1:22" s="4" customFormat="1" ht="12.75" customHeight="1">
      <c r="A23" s="32" t="s">
        <v>19</v>
      </c>
      <c r="B23" s="20">
        <v>2031.9</v>
      </c>
      <c r="C23" s="20">
        <v>428.5</v>
      </c>
      <c r="D23" s="20">
        <v>4174.2</v>
      </c>
      <c r="E23" s="20">
        <v>6366.2</v>
      </c>
      <c r="F23" s="21">
        <f t="shared" si="1"/>
        <v>13000.8</v>
      </c>
      <c r="G23" s="1"/>
      <c r="H23" s="23">
        <f t="shared" si="2"/>
        <v>5.727873168724048</v>
      </c>
      <c r="I23" s="23">
        <f aca="true" t="shared" si="3" ref="I23:I28">C23/C$30*100</f>
        <v>5.303217821782178</v>
      </c>
      <c r="J23" s="23">
        <f aca="true" t="shared" si="4" ref="J23:J28">D23/D$30*100</f>
        <v>4.452014616072134</v>
      </c>
      <c r="K23" s="23">
        <f aca="true" t="shared" si="5" ref="K23:K28">E23/E$30*100</f>
        <v>8.958592788038699</v>
      </c>
      <c r="L23" s="23">
        <f aca="true" t="shared" si="6" ref="L23:L28">F23/F$30*100</f>
        <v>6.239100242734056</v>
      </c>
      <c r="M23" s="24"/>
      <c r="N23" s="25"/>
      <c r="O23" s="33"/>
      <c r="P23" s="33"/>
      <c r="Q23" s="33"/>
      <c r="R23" s="34"/>
      <c r="S23" s="35"/>
      <c r="T23" s="35"/>
      <c r="U23" s="35"/>
      <c r="V23" s="35"/>
    </row>
    <row r="24" spans="1:22" s="4" customFormat="1" ht="12.75" customHeight="1">
      <c r="A24" s="32" t="s">
        <v>20</v>
      </c>
      <c r="B24" s="20">
        <v>993.8</v>
      </c>
      <c r="C24" s="20">
        <v>447.5</v>
      </c>
      <c r="D24" s="20">
        <v>1371.5</v>
      </c>
      <c r="E24" s="20">
        <v>4557</v>
      </c>
      <c r="F24" s="21">
        <f t="shared" si="1"/>
        <v>7369.8</v>
      </c>
      <c r="G24" s="1"/>
      <c r="H24" s="23">
        <f t="shared" si="2"/>
        <v>2.801496311372586</v>
      </c>
      <c r="I24" s="23">
        <f t="shared" si="3"/>
        <v>5.538366336633664</v>
      </c>
      <c r="J24" s="23">
        <f t="shared" si="4"/>
        <v>1.462780424019676</v>
      </c>
      <c r="K24" s="23">
        <f t="shared" si="5"/>
        <v>6.412664907651715</v>
      </c>
      <c r="L24" s="23">
        <f t="shared" si="6"/>
        <v>3.5367762729140857</v>
      </c>
      <c r="M24" s="24"/>
      <c r="N24" s="25"/>
      <c r="O24" s="33"/>
      <c r="P24" s="33"/>
      <c r="Q24" s="33"/>
      <c r="R24" s="34"/>
      <c r="S24" s="35"/>
      <c r="T24" s="35"/>
      <c r="U24" s="35"/>
      <c r="V24" s="35"/>
    </row>
    <row r="25" spans="1:22" s="4" customFormat="1" ht="12.75" customHeight="1">
      <c r="A25" s="32" t="s">
        <v>21</v>
      </c>
      <c r="B25" s="20">
        <v>413.3</v>
      </c>
      <c r="C25" s="20">
        <v>0.6</v>
      </c>
      <c r="D25" s="20">
        <v>292.9</v>
      </c>
      <c r="E25" s="20">
        <v>477.6</v>
      </c>
      <c r="F25" s="21">
        <f t="shared" si="1"/>
        <v>1184.4</v>
      </c>
      <c r="G25" s="36"/>
      <c r="H25" s="23">
        <f t="shared" si="2"/>
        <v>1.1650819334778528</v>
      </c>
      <c r="I25" s="23">
        <f t="shared" si="3"/>
        <v>0.007425742574257427</v>
      </c>
      <c r="J25" s="23">
        <f t="shared" si="4"/>
        <v>0.3123940110793752</v>
      </c>
      <c r="K25" s="23">
        <f t="shared" si="5"/>
        <v>0.6720844327176781</v>
      </c>
      <c r="L25" s="23">
        <f t="shared" si="6"/>
        <v>0.5683950470351221</v>
      </c>
      <c r="M25" s="24"/>
      <c r="N25" s="25"/>
      <c r="O25" s="33"/>
      <c r="P25" s="33"/>
      <c r="Q25" s="33"/>
      <c r="R25" s="34"/>
      <c r="S25" s="35"/>
      <c r="T25" s="35"/>
      <c r="U25" s="35"/>
      <c r="V25" s="35"/>
    </row>
    <row r="26" spans="1:22" s="4" customFormat="1" ht="12.75" customHeight="1">
      <c r="A26" s="32" t="s">
        <v>22</v>
      </c>
      <c r="B26" s="20">
        <v>272.4</v>
      </c>
      <c r="C26" s="20">
        <v>5.6</v>
      </c>
      <c r="D26" s="20">
        <v>163</v>
      </c>
      <c r="E26" s="20">
        <v>1397.4</v>
      </c>
      <c r="F26" s="21">
        <f t="shared" si="1"/>
        <v>1838.4</v>
      </c>
      <c r="G26" s="37"/>
      <c r="H26" s="23">
        <f t="shared" si="2"/>
        <v>0.767888503942335</v>
      </c>
      <c r="I26" s="23">
        <f t="shared" si="3"/>
        <v>0.06930693069306931</v>
      </c>
      <c r="J26" s="23">
        <f t="shared" si="4"/>
        <v>0.1738484937041248</v>
      </c>
      <c r="K26" s="23">
        <f t="shared" si="5"/>
        <v>1.9664379947229556</v>
      </c>
      <c r="L26" s="23">
        <f t="shared" si="6"/>
        <v>0.8822504681436749</v>
      </c>
      <c r="M26" s="24"/>
      <c r="N26" s="25"/>
      <c r="O26" s="33"/>
      <c r="P26" s="33"/>
      <c r="Q26" s="33"/>
      <c r="R26" s="34"/>
      <c r="S26" s="35"/>
      <c r="T26" s="35"/>
      <c r="U26" s="35"/>
      <c r="V26" s="35"/>
    </row>
    <row r="27" spans="1:22" s="4" customFormat="1" ht="12.75" customHeight="1">
      <c r="A27" s="32" t="s">
        <v>23</v>
      </c>
      <c r="B27" s="20">
        <v>1078.1</v>
      </c>
      <c r="C27" s="20">
        <v>139.4</v>
      </c>
      <c r="D27" s="20">
        <v>1646.4</v>
      </c>
      <c r="E27" s="20">
        <v>5691.4</v>
      </c>
      <c r="F27" s="21">
        <f t="shared" si="1"/>
        <v>8555.3</v>
      </c>
      <c r="G27" s="37"/>
      <c r="H27" s="23">
        <f t="shared" si="2"/>
        <v>3.0391358153459302</v>
      </c>
      <c r="I27" s="23">
        <f t="shared" si="3"/>
        <v>1.7252475247524754</v>
      </c>
      <c r="J27" s="23">
        <f t="shared" si="4"/>
        <v>1.7559764419292707</v>
      </c>
      <c r="K27" s="23">
        <f t="shared" si="5"/>
        <v>8.00900615655233</v>
      </c>
      <c r="L27" s="23">
        <f t="shared" si="6"/>
        <v>4.105699211330276</v>
      </c>
      <c r="M27" s="24"/>
      <c r="N27" s="25"/>
      <c r="O27" s="33"/>
      <c r="P27" s="33"/>
      <c r="Q27" s="33"/>
      <c r="R27" s="34"/>
      <c r="S27" s="35"/>
      <c r="T27" s="35"/>
      <c r="U27" s="35"/>
      <c r="V27" s="35"/>
    </row>
    <row r="28" spans="1:22" s="4" customFormat="1" ht="12.75" customHeight="1">
      <c r="A28" s="32" t="s">
        <v>24</v>
      </c>
      <c r="B28" s="20">
        <v>315.8</v>
      </c>
      <c r="C28" s="20">
        <v>34.3</v>
      </c>
      <c r="D28" s="20">
        <v>451.9</v>
      </c>
      <c r="E28" s="20">
        <v>2086.2</v>
      </c>
      <c r="F28" s="21">
        <f t="shared" si="1"/>
        <v>2888.2</v>
      </c>
      <c r="G28" s="37"/>
      <c r="H28" s="23">
        <f t="shared" si="2"/>
        <v>0.8902319733663341</v>
      </c>
      <c r="I28" s="23">
        <f t="shared" si="3"/>
        <v>0.42450495049504955</v>
      </c>
      <c r="J28" s="23">
        <f t="shared" si="4"/>
        <v>0.48197628407910426</v>
      </c>
      <c r="K28" s="23">
        <f t="shared" si="5"/>
        <v>2.935725593667546</v>
      </c>
      <c r="L28" s="23">
        <f t="shared" si="6"/>
        <v>1.3860508061861192</v>
      </c>
      <c r="M28" s="24"/>
      <c r="N28" s="25"/>
      <c r="O28" s="33"/>
      <c r="P28" s="33"/>
      <c r="Q28" s="33"/>
      <c r="R28" s="34"/>
      <c r="S28" s="35"/>
      <c r="T28" s="35"/>
      <c r="U28" s="35"/>
      <c r="V28" s="35"/>
    </row>
    <row r="29" spans="1:22" s="4" customFormat="1" ht="12.75" customHeight="1">
      <c r="A29" s="32"/>
      <c r="B29" s="20"/>
      <c r="C29" s="20"/>
      <c r="D29" s="30"/>
      <c r="E29" s="31"/>
      <c r="F29" s="21"/>
      <c r="G29" s="37"/>
      <c r="H29" s="23"/>
      <c r="I29" s="23"/>
      <c r="J29" s="23"/>
      <c r="K29" s="23"/>
      <c r="L29" s="23"/>
      <c r="M29" s="24"/>
      <c r="N29" s="25"/>
      <c r="O29" s="33"/>
      <c r="P29" s="33"/>
      <c r="Q29" s="33"/>
      <c r="R29" s="34"/>
      <c r="S29" s="35"/>
      <c r="T29" s="35"/>
      <c r="U29" s="35"/>
      <c r="V29" s="35"/>
    </row>
    <row r="30" spans="1:22" s="4" customFormat="1" ht="12.75" customHeight="1">
      <c r="A30" s="36" t="s">
        <v>25</v>
      </c>
      <c r="B30" s="38">
        <f>SUM(B31:B34)</f>
        <v>35473.9</v>
      </c>
      <c r="C30" s="38">
        <f>SUM(C31:C34)</f>
        <v>8079.999999999999</v>
      </c>
      <c r="D30" s="38">
        <f>SUM(D31:D34)</f>
        <v>93759.79999999999</v>
      </c>
      <c r="E30" s="38">
        <f>SUM(E31:E34)</f>
        <v>71062.5</v>
      </c>
      <c r="F30" s="38">
        <f>SUM(B30:E30)</f>
        <v>208376.19999999998</v>
      </c>
      <c r="G30" s="40"/>
      <c r="H30" s="41">
        <v>100</v>
      </c>
      <c r="I30" s="41">
        <v>100</v>
      </c>
      <c r="J30" s="41">
        <v>100</v>
      </c>
      <c r="K30" s="41">
        <v>100</v>
      </c>
      <c r="L30" s="41">
        <v>100</v>
      </c>
      <c r="M30" s="42"/>
      <c r="N30" s="25"/>
      <c r="O30" s="25"/>
      <c r="P30" s="25"/>
      <c r="Q30" s="25"/>
      <c r="R30" s="34"/>
      <c r="S30" s="35"/>
      <c r="T30" s="35"/>
      <c r="U30" s="35"/>
      <c r="V30" s="35"/>
    </row>
    <row r="31" spans="1:22" s="4" customFormat="1" ht="12.75" customHeight="1">
      <c r="A31" s="36" t="s">
        <v>26</v>
      </c>
      <c r="B31" s="43">
        <f>+B7+B8+B9+B15</f>
        <v>5393.200000000001</v>
      </c>
      <c r="C31" s="43">
        <f>+C7+C8+C9+C15</f>
        <v>4620.299999999999</v>
      </c>
      <c r="D31" s="43">
        <f>+D7+D8+D9+D15</f>
        <v>41777.700000000004</v>
      </c>
      <c r="E31" s="43">
        <f>+E7+E8+E9+E15</f>
        <v>15188.8</v>
      </c>
      <c r="F31" s="43">
        <f>+F7+F8+F9+F15</f>
        <v>66980</v>
      </c>
      <c r="G31" s="40"/>
      <c r="H31" s="41">
        <f>B31/B$30*100</f>
        <v>15.20329030639428</v>
      </c>
      <c r="I31" s="41">
        <f aca="true" t="shared" si="7" ref="I31:L34">C31/C$30*100</f>
        <v>57.181930693069305</v>
      </c>
      <c r="J31" s="41">
        <f t="shared" si="7"/>
        <v>44.558222180508075</v>
      </c>
      <c r="K31" s="41">
        <f t="shared" si="7"/>
        <v>21.37386103781882</v>
      </c>
      <c r="L31" s="41">
        <f t="shared" si="7"/>
        <v>32.14378609457319</v>
      </c>
      <c r="M31" s="44"/>
      <c r="N31" s="33"/>
      <c r="O31" s="33"/>
      <c r="P31" s="33"/>
      <c r="Q31" s="33"/>
      <c r="R31" s="34"/>
      <c r="S31" s="35"/>
      <c r="T31" s="35"/>
      <c r="U31" s="35"/>
      <c r="V31" s="35"/>
    </row>
    <row r="32" spans="1:22" s="4" customFormat="1" ht="12.75" customHeight="1">
      <c r="A32" s="36" t="s">
        <v>27</v>
      </c>
      <c r="B32" s="39">
        <f>+B10+B13+B14+B16</f>
        <v>6566.299999999999</v>
      </c>
      <c r="C32" s="39">
        <f>+C10+C13+C14+C16</f>
        <v>1097.3</v>
      </c>
      <c r="D32" s="39">
        <f>+D10+D13+D14+D16</f>
        <v>26428.6</v>
      </c>
      <c r="E32" s="39">
        <f>+E10+E13+E14+E16</f>
        <v>14525</v>
      </c>
      <c r="F32" s="39">
        <f>+F10+F13+F14+F16</f>
        <v>48617.200000000004</v>
      </c>
      <c r="G32" s="40"/>
      <c r="H32" s="41">
        <f>B32/B$30*100</f>
        <v>18.51022864697707</v>
      </c>
      <c r="I32" s="41">
        <f t="shared" si="7"/>
        <v>13.580445544554456</v>
      </c>
      <c r="J32" s="41">
        <f t="shared" si="7"/>
        <v>28.187560127048055</v>
      </c>
      <c r="K32" s="41">
        <f t="shared" si="7"/>
        <v>20.43975373790677</v>
      </c>
      <c r="L32" s="41">
        <f t="shared" si="7"/>
        <v>23.33145531975341</v>
      </c>
      <c r="M32" s="44"/>
      <c r="N32" s="33"/>
      <c r="O32" s="33"/>
      <c r="P32" s="33"/>
      <c r="Q32" s="33"/>
      <c r="R32" s="34"/>
      <c r="S32" s="35"/>
      <c r="T32" s="35"/>
      <c r="U32" s="35"/>
      <c r="V32" s="35"/>
    </row>
    <row r="33" spans="1:22" s="4" customFormat="1" ht="12.75" customHeight="1">
      <c r="A33" s="36" t="s">
        <v>28</v>
      </c>
      <c r="B33" s="39">
        <f>+B17+B18+B19+B20</f>
        <v>17948</v>
      </c>
      <c r="C33" s="39">
        <f>+C17+C18+C19+C20</f>
        <v>1281.7</v>
      </c>
      <c r="D33" s="39">
        <f>+D17+D18+D19+D20</f>
        <v>15935.4</v>
      </c>
      <c r="E33" s="39">
        <f>+E17+E18+E19+E20</f>
        <v>18984.9</v>
      </c>
      <c r="F33" s="39">
        <f>+F17+F18+F19+F20</f>
        <v>54150</v>
      </c>
      <c r="G33" s="40"/>
      <c r="H33" s="41">
        <f>B33/B$30*100</f>
        <v>50.59494445211832</v>
      </c>
      <c r="I33" s="41">
        <f t="shared" si="7"/>
        <v>15.862623762376241</v>
      </c>
      <c r="J33" s="41">
        <f t="shared" si="7"/>
        <v>16.995983353206814</v>
      </c>
      <c r="K33" s="41">
        <f t="shared" si="7"/>
        <v>26.7157783641161</v>
      </c>
      <c r="L33" s="41">
        <f t="shared" si="7"/>
        <v>25.986652986281545</v>
      </c>
      <c r="M33" s="44"/>
      <c r="N33" s="33"/>
      <c r="O33" s="33"/>
      <c r="P33" s="33"/>
      <c r="Q33" s="33"/>
      <c r="R33" s="34"/>
      <c r="S33" s="35"/>
      <c r="T33" s="35"/>
      <c r="U33" s="35"/>
      <c r="V33" s="35"/>
    </row>
    <row r="34" spans="1:22" s="4" customFormat="1" ht="12.75" customHeight="1">
      <c r="A34" s="36" t="s">
        <v>29</v>
      </c>
      <c r="B34" s="43">
        <f>+B21+B22+B23+B24+B25+B26+B27+B28</f>
        <v>5566.400000000001</v>
      </c>
      <c r="C34" s="43">
        <f>+C21+C22+C23+C24+C25+C26+C27+C28</f>
        <v>1080.7</v>
      </c>
      <c r="D34" s="43">
        <f>+D21+D22+D23+D24+D25+D26+D27+D28</f>
        <v>9618.099999999999</v>
      </c>
      <c r="E34" s="43">
        <f>+E21+E22+E23+E24+E25+E26+E27+E28</f>
        <v>22363.8</v>
      </c>
      <c r="F34" s="43">
        <f>+F21+F22+F23+F24+F25+F26+F27+F28</f>
        <v>38629</v>
      </c>
      <c r="G34" s="45"/>
      <c r="H34" s="41">
        <f>B34/B$30*100</f>
        <v>15.69153659451033</v>
      </c>
      <c r="I34" s="41">
        <f t="shared" si="7"/>
        <v>13.375</v>
      </c>
      <c r="J34" s="41">
        <f t="shared" si="7"/>
        <v>10.25823433923707</v>
      </c>
      <c r="K34" s="41">
        <f t="shared" si="7"/>
        <v>31.470606860158313</v>
      </c>
      <c r="L34" s="41">
        <f t="shared" si="7"/>
        <v>18.538105599391873</v>
      </c>
      <c r="M34" s="44"/>
      <c r="N34" s="33"/>
      <c r="O34" s="33"/>
      <c r="P34" s="33"/>
      <c r="Q34" s="33"/>
      <c r="R34" s="34"/>
      <c r="S34" s="35"/>
      <c r="T34" s="35"/>
      <c r="U34" s="35"/>
      <c r="V34" s="35"/>
    </row>
    <row r="35" spans="1:14" s="4" customFormat="1" ht="8.25" customHeight="1">
      <c r="A35" s="46"/>
      <c r="B35" s="47"/>
      <c r="C35" s="47"/>
      <c r="D35" s="47"/>
      <c r="E35" s="48"/>
      <c r="F35" s="49"/>
      <c r="G35" s="50"/>
      <c r="H35" s="51"/>
      <c r="I35" s="51"/>
      <c r="J35" s="51"/>
      <c r="K35" s="51"/>
      <c r="L35" s="51"/>
      <c r="M35" s="52"/>
      <c r="N35" s="53"/>
    </row>
    <row r="36" s="4" customFormat="1" ht="12" customHeight="1"/>
    <row r="37" spans="1:18" s="4" customFormat="1" ht="21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54"/>
      <c r="N37" s="54"/>
      <c r="O37" s="54"/>
      <c r="P37" s="54"/>
      <c r="Q37" s="54"/>
      <c r="R37" s="54"/>
    </row>
    <row r="38" spans="1:12" ht="25.5" customHeight="1">
      <c r="A38" s="70" t="s">
        <v>32</v>
      </c>
      <c r="B38" s="72" t="s">
        <v>0</v>
      </c>
      <c r="C38" s="72"/>
      <c r="D38" s="72"/>
      <c r="E38" s="72"/>
      <c r="F38" s="72"/>
      <c r="G38" s="2"/>
      <c r="H38" s="72" t="s">
        <v>1</v>
      </c>
      <c r="I38" s="72"/>
      <c r="J38" s="72"/>
      <c r="K38" s="72"/>
      <c r="L38" s="72"/>
    </row>
    <row r="39" spans="1:12" ht="33.75">
      <c r="A39" s="71"/>
      <c r="B39" s="5" t="s">
        <v>2</v>
      </c>
      <c r="C39" s="6" t="s">
        <v>3</v>
      </c>
      <c r="D39" s="7" t="s">
        <v>4</v>
      </c>
      <c r="E39" s="6" t="s">
        <v>5</v>
      </c>
      <c r="F39" s="8" t="s">
        <v>6</v>
      </c>
      <c r="G39" s="8"/>
      <c r="H39" s="5" t="s">
        <v>2</v>
      </c>
      <c r="I39" s="6" t="s">
        <v>3</v>
      </c>
      <c r="J39" s="7" t="s">
        <v>4</v>
      </c>
      <c r="K39" s="6" t="s">
        <v>5</v>
      </c>
      <c r="L39" s="8" t="s">
        <v>6</v>
      </c>
    </row>
    <row r="40" spans="1:12" ht="11.25">
      <c r="A40" s="76"/>
      <c r="B40" s="77"/>
      <c r="C40" s="78"/>
      <c r="D40" s="9"/>
      <c r="E40" s="78"/>
      <c r="F40" s="9"/>
      <c r="G40" s="9"/>
      <c r="H40" s="89"/>
      <c r="I40" s="90"/>
      <c r="J40" s="18"/>
      <c r="K40" s="90"/>
      <c r="L40" s="18"/>
    </row>
    <row r="41" spans="1:12" ht="11.25">
      <c r="A41" s="19" t="s">
        <v>7</v>
      </c>
      <c r="B41" s="20">
        <v>4745.8</v>
      </c>
      <c r="C41" s="20">
        <v>831.6</v>
      </c>
      <c r="D41" s="20">
        <v>15606.5</v>
      </c>
      <c r="E41" s="20">
        <v>6126.9</v>
      </c>
      <c r="F41" s="21">
        <v>27310.8</v>
      </c>
      <c r="G41" s="91"/>
      <c r="H41" s="24">
        <f>B41/B$64*100</f>
        <v>12.665328735975745</v>
      </c>
      <c r="I41" s="24">
        <f>C41/C$64*100</f>
        <v>10.497349154253975</v>
      </c>
      <c r="J41" s="24">
        <f>D41/D$64*100</f>
        <v>14.634285853601817</v>
      </c>
      <c r="K41" s="24">
        <f>E41/E$64*100</f>
        <v>7.044154589927396</v>
      </c>
      <c r="L41" s="24">
        <f>F41/F$64*100</f>
        <v>11.426410174771677</v>
      </c>
    </row>
    <row r="42" spans="1:12" ht="11.25">
      <c r="A42" s="29" t="s">
        <v>30</v>
      </c>
      <c r="B42" s="38">
        <v>12.4</v>
      </c>
      <c r="C42" s="38">
        <v>36.6</v>
      </c>
      <c r="D42" s="38">
        <v>212.6</v>
      </c>
      <c r="E42" s="38">
        <v>33.1</v>
      </c>
      <c r="F42" s="38">
        <v>294.7</v>
      </c>
      <c r="G42" s="92"/>
      <c r="H42" s="42">
        <f aca="true" t="shared" si="8" ref="H42:H62">B42/B$64*100</f>
        <v>0.03309243464244158</v>
      </c>
      <c r="I42" s="42">
        <f aca="true" t="shared" si="9" ref="I42:I62">C42/C$64*100</f>
        <v>0.4620045443069931</v>
      </c>
      <c r="J42" s="42">
        <f aca="true" t="shared" si="10" ref="J42:J62">D42/D$64*100</f>
        <v>0.1993559845241243</v>
      </c>
      <c r="K42" s="42">
        <f aca="true" t="shared" si="11" ref="K42:K62">E42/E$64*100</f>
        <v>0.038055381502325285</v>
      </c>
      <c r="L42" s="42">
        <f aca="true" t="shared" si="12" ref="L42:L62">F42/F$64*100</f>
        <v>0.1232978557385801</v>
      </c>
    </row>
    <row r="43" spans="1:12" ht="11.25">
      <c r="A43" s="32" t="s">
        <v>8</v>
      </c>
      <c r="B43" s="20">
        <v>2244.5</v>
      </c>
      <c r="C43" s="20">
        <v>3512.3</v>
      </c>
      <c r="D43" s="20">
        <v>27049.5</v>
      </c>
      <c r="E43" s="20">
        <v>11865.1</v>
      </c>
      <c r="F43" s="21">
        <v>44671.4</v>
      </c>
      <c r="G43" s="92"/>
      <c r="H43" s="24">
        <f t="shared" si="8"/>
        <v>5.989997544754848</v>
      </c>
      <c r="I43" s="24">
        <f t="shared" si="9"/>
        <v>44.33602625599596</v>
      </c>
      <c r="J43" s="24">
        <f t="shared" si="10"/>
        <v>25.364438868228135</v>
      </c>
      <c r="K43" s="24">
        <f t="shared" si="11"/>
        <v>13.641417131819933</v>
      </c>
      <c r="L43" s="24">
        <f t="shared" si="12"/>
        <v>18.68981280230881</v>
      </c>
    </row>
    <row r="44" spans="1:12" ht="11.25">
      <c r="A44" s="79" t="s">
        <v>33</v>
      </c>
      <c r="B44" s="20">
        <f>SUM(B45:B46)</f>
        <v>1038.2</v>
      </c>
      <c r="C44" s="20">
        <f>SUM(C45:C46)</f>
        <v>300.5</v>
      </c>
      <c r="D44" s="20">
        <f>SUM(D45:D46)</f>
        <v>1805.6999999999998</v>
      </c>
      <c r="E44" s="20">
        <f>SUM(E45:E46)</f>
        <v>850.6999999999999</v>
      </c>
      <c r="F44" s="20">
        <f>SUM(F45:F46)</f>
        <v>3995.1000000000004</v>
      </c>
      <c r="G44" s="92"/>
      <c r="H44" s="24">
        <f t="shared" si="8"/>
        <v>2.7706907778857133</v>
      </c>
      <c r="I44" s="24">
        <f t="shared" si="9"/>
        <v>3.7932340318101483</v>
      </c>
      <c r="J44" s="24">
        <f t="shared" si="10"/>
        <v>1.6932130821035336</v>
      </c>
      <c r="K44" s="24">
        <f t="shared" si="11"/>
        <v>0.9780577958920882</v>
      </c>
      <c r="L44" s="24">
        <f t="shared" si="12"/>
        <v>1.6714871512086913</v>
      </c>
    </row>
    <row r="45" spans="1:12" ht="11.25">
      <c r="A45" s="75" t="s">
        <v>34</v>
      </c>
      <c r="B45" s="64">
        <v>862.5</v>
      </c>
      <c r="C45" s="64">
        <v>139.6</v>
      </c>
      <c r="D45" s="64">
        <v>920.9</v>
      </c>
      <c r="E45" s="64">
        <v>726.8</v>
      </c>
      <c r="F45" s="21">
        <v>2649.8</v>
      </c>
      <c r="G45" s="92"/>
      <c r="H45" s="24">
        <f t="shared" si="8"/>
        <v>2.30179232896015</v>
      </c>
      <c r="I45" s="24">
        <f t="shared" si="9"/>
        <v>1.7621812673567279</v>
      </c>
      <c r="J45" s="24">
        <f t="shared" si="10"/>
        <v>0.8635321079410446</v>
      </c>
      <c r="K45" s="24">
        <f t="shared" si="11"/>
        <v>0.8356087998758314</v>
      </c>
      <c r="L45" s="24">
        <f t="shared" si="12"/>
        <v>1.1086347408757704</v>
      </c>
    </row>
    <row r="46" spans="1:12" ht="11.25">
      <c r="A46" s="75" t="s">
        <v>40</v>
      </c>
      <c r="B46" s="64">
        <v>175.7</v>
      </c>
      <c r="C46" s="64">
        <v>160.9</v>
      </c>
      <c r="D46" s="64">
        <v>884.8</v>
      </c>
      <c r="E46" s="64">
        <v>123.9</v>
      </c>
      <c r="F46" s="21">
        <v>1345.3</v>
      </c>
      <c r="G46" s="92"/>
      <c r="H46" s="24">
        <f t="shared" si="8"/>
        <v>0.46889844892556326</v>
      </c>
      <c r="I46" s="24">
        <f t="shared" si="9"/>
        <v>2.0310527644534204</v>
      </c>
      <c r="J46" s="24">
        <f t="shared" si="10"/>
        <v>0.8296809741624892</v>
      </c>
      <c r="K46" s="24">
        <f t="shared" si="11"/>
        <v>0.1424489960162569</v>
      </c>
      <c r="L46" s="24">
        <f t="shared" si="12"/>
        <v>0.5628524103329209</v>
      </c>
    </row>
    <row r="47" spans="1:12" ht="11.25">
      <c r="A47" s="32" t="s">
        <v>9</v>
      </c>
      <c r="B47" s="20">
        <v>1750.8</v>
      </c>
      <c r="C47" s="20">
        <v>281.4</v>
      </c>
      <c r="D47" s="20">
        <v>15814.7</v>
      </c>
      <c r="E47" s="20">
        <v>6036.6</v>
      </c>
      <c r="F47" s="21">
        <v>23883.5</v>
      </c>
      <c r="G47" s="92"/>
      <c r="H47" s="24">
        <f t="shared" si="8"/>
        <v>4.672438271934412</v>
      </c>
      <c r="I47" s="24">
        <f t="shared" si="9"/>
        <v>3.5521332996717994</v>
      </c>
      <c r="J47" s="24">
        <f t="shared" si="10"/>
        <v>14.829515938164015</v>
      </c>
      <c r="K47" s="24">
        <f t="shared" si="11"/>
        <v>6.940335830118938</v>
      </c>
      <c r="L47" s="24">
        <f t="shared" si="12"/>
        <v>9.992481633974814</v>
      </c>
    </row>
    <row r="48" spans="1:12" ht="11.25">
      <c r="A48" s="32" t="s">
        <v>10</v>
      </c>
      <c r="B48" s="20">
        <v>638.4</v>
      </c>
      <c r="C48" s="20">
        <v>127.3</v>
      </c>
      <c r="D48" s="20">
        <v>3303.6</v>
      </c>
      <c r="E48" s="20">
        <v>2585.9</v>
      </c>
      <c r="F48" s="21">
        <v>6655.2</v>
      </c>
      <c r="G48" s="92"/>
      <c r="H48" s="24">
        <f t="shared" si="8"/>
        <v>1.7037266351398954</v>
      </c>
      <c r="I48" s="24">
        <f t="shared" si="9"/>
        <v>1.6069174450896235</v>
      </c>
      <c r="J48" s="24">
        <f t="shared" si="10"/>
        <v>3.0978007077793848</v>
      </c>
      <c r="K48" s="24">
        <f t="shared" si="11"/>
        <v>2.9730335657662526</v>
      </c>
      <c r="L48" s="24">
        <f t="shared" si="12"/>
        <v>2.7844312504628372</v>
      </c>
    </row>
    <row r="49" spans="1:12" ht="11.25">
      <c r="A49" s="32" t="s">
        <v>11</v>
      </c>
      <c r="B49" s="20">
        <v>1215.7</v>
      </c>
      <c r="C49" s="20">
        <v>193</v>
      </c>
      <c r="D49" s="20">
        <v>2993.2</v>
      </c>
      <c r="E49" s="20">
        <v>1972.7</v>
      </c>
      <c r="F49" s="21">
        <v>6374.6</v>
      </c>
      <c r="G49" s="92"/>
      <c r="H49" s="24">
        <f t="shared" si="8"/>
        <v>3.244392967323889</v>
      </c>
      <c r="I49" s="24">
        <f t="shared" si="9"/>
        <v>2.4362534713456196</v>
      </c>
      <c r="J49" s="24">
        <f t="shared" si="10"/>
        <v>2.8067372195560156</v>
      </c>
      <c r="K49" s="24">
        <f t="shared" si="11"/>
        <v>2.2680317549739306</v>
      </c>
      <c r="L49" s="24">
        <f t="shared" si="12"/>
        <v>2.667032613475238</v>
      </c>
    </row>
    <row r="50" spans="1:12" ht="11.25">
      <c r="A50" s="32" t="s">
        <v>12</v>
      </c>
      <c r="B50" s="20">
        <v>2477.9</v>
      </c>
      <c r="C50" s="20">
        <v>181.9</v>
      </c>
      <c r="D50" s="20">
        <v>12744.1</v>
      </c>
      <c r="E50" s="20">
        <v>7686.6</v>
      </c>
      <c r="F50" s="21">
        <v>23090.5</v>
      </c>
      <c r="G50" s="92"/>
      <c r="H50" s="24">
        <f t="shared" si="8"/>
        <v>6.612882564556935</v>
      </c>
      <c r="I50" s="24">
        <f t="shared" si="9"/>
        <v>2.2961373390557935</v>
      </c>
      <c r="J50" s="24">
        <f t="shared" si="10"/>
        <v>11.950200387459516</v>
      </c>
      <c r="K50" s="24">
        <f t="shared" si="11"/>
        <v>8.83735635818047</v>
      </c>
      <c r="L50" s="24">
        <f t="shared" si="12"/>
        <v>9.660702877270728</v>
      </c>
    </row>
    <row r="51" spans="1:12" ht="11.25">
      <c r="A51" s="32" t="s">
        <v>13</v>
      </c>
      <c r="B51" s="20">
        <v>1904.3</v>
      </c>
      <c r="C51" s="20">
        <v>214.1</v>
      </c>
      <c r="D51" s="20">
        <v>4796.9</v>
      </c>
      <c r="E51" s="20">
        <v>9072.1</v>
      </c>
      <c r="F51" s="21">
        <v>15987.4</v>
      </c>
      <c r="G51" s="92"/>
      <c r="H51" s="24">
        <f t="shared" si="8"/>
        <v>5.082090587871088</v>
      </c>
      <c r="I51" s="24">
        <f t="shared" si="9"/>
        <v>2.702600353446099</v>
      </c>
      <c r="J51" s="24">
        <f t="shared" si="10"/>
        <v>4.4980748925859455</v>
      </c>
      <c r="K51" s="24">
        <f t="shared" si="11"/>
        <v>10.430278747046684</v>
      </c>
      <c r="L51" s="24">
        <f t="shared" si="12"/>
        <v>6.688877294994826</v>
      </c>
    </row>
    <row r="52" spans="1:12" ht="11.25">
      <c r="A52" s="32" t="s">
        <v>14</v>
      </c>
      <c r="B52" s="20">
        <v>267.1</v>
      </c>
      <c r="C52" s="20">
        <v>11</v>
      </c>
      <c r="D52" s="20">
        <v>707.2</v>
      </c>
      <c r="E52" s="20">
        <v>1699.4</v>
      </c>
      <c r="F52" s="21">
        <v>2684.7</v>
      </c>
      <c r="G52" s="92"/>
      <c r="H52" s="24">
        <f t="shared" si="8"/>
        <v>0.7128217171771086</v>
      </c>
      <c r="I52" s="24">
        <f t="shared" si="9"/>
        <v>0.13885382479171926</v>
      </c>
      <c r="J52" s="24">
        <f t="shared" si="10"/>
        <v>0.6631446484264382</v>
      </c>
      <c r="K52" s="24">
        <f t="shared" si="11"/>
        <v>1.953816172962284</v>
      </c>
      <c r="L52" s="24">
        <f t="shared" si="12"/>
        <v>1.1232363532452188</v>
      </c>
    </row>
    <row r="53" spans="1:12" ht="11.25">
      <c r="A53" s="32" t="s">
        <v>15</v>
      </c>
      <c r="B53" s="20">
        <v>186.8</v>
      </c>
      <c r="C53" s="20">
        <v>17.6</v>
      </c>
      <c r="D53" s="20">
        <v>2669.1</v>
      </c>
      <c r="E53" s="20">
        <v>2210.8</v>
      </c>
      <c r="F53" s="21">
        <v>5084.3</v>
      </c>
      <c r="G53" s="92"/>
      <c r="H53" s="24">
        <f t="shared" si="8"/>
        <v>0.49852151542000706</v>
      </c>
      <c r="I53" s="24">
        <f t="shared" si="9"/>
        <v>0.2221661196667508</v>
      </c>
      <c r="J53" s="24">
        <f t="shared" si="10"/>
        <v>2.502827179178458</v>
      </c>
      <c r="K53" s="24">
        <f t="shared" si="11"/>
        <v>2.541777565720264</v>
      </c>
      <c r="L53" s="24">
        <f t="shared" si="12"/>
        <v>2.1271913401142273</v>
      </c>
    </row>
    <row r="54" spans="1:12" ht="11.25">
      <c r="A54" s="32" t="s">
        <v>16</v>
      </c>
      <c r="B54" s="20">
        <v>14489.1</v>
      </c>
      <c r="C54" s="20">
        <v>1195.1</v>
      </c>
      <c r="D54" s="20">
        <v>9086.2</v>
      </c>
      <c r="E54" s="20">
        <v>9858.4</v>
      </c>
      <c r="F54" s="21">
        <v>34628.8</v>
      </c>
      <c r="G54" s="92"/>
      <c r="H54" s="24">
        <f t="shared" si="8"/>
        <v>38.66770925627422</v>
      </c>
      <c r="I54" s="24">
        <f t="shared" si="9"/>
        <v>15.085836909871242</v>
      </c>
      <c r="J54" s="24">
        <f t="shared" si="10"/>
        <v>8.520170962291152</v>
      </c>
      <c r="K54" s="24">
        <f t="shared" si="11"/>
        <v>11.334295256873824</v>
      </c>
      <c r="L54" s="24">
        <f t="shared" si="12"/>
        <v>14.488146544961461</v>
      </c>
    </row>
    <row r="55" spans="1:12" ht="11.25">
      <c r="A55" s="32" t="s">
        <v>17</v>
      </c>
      <c r="B55" s="20">
        <v>369.4</v>
      </c>
      <c r="C55" s="20">
        <v>17.7</v>
      </c>
      <c r="D55" s="20">
        <v>1402.5</v>
      </c>
      <c r="E55" s="20">
        <v>1931.8</v>
      </c>
      <c r="F55" s="21">
        <v>3721.4</v>
      </c>
      <c r="G55" s="92"/>
      <c r="H55" s="24">
        <f t="shared" si="8"/>
        <v>0.9858343029772515</v>
      </c>
      <c r="I55" s="24">
        <f t="shared" si="9"/>
        <v>0.22342842716485734</v>
      </c>
      <c r="J55" s="24">
        <f t="shared" si="10"/>
        <v>1.3151306128649314</v>
      </c>
      <c r="K55" s="24">
        <f t="shared" si="11"/>
        <v>2.2210086400662234</v>
      </c>
      <c r="L55" s="24">
        <f t="shared" si="12"/>
        <v>1.5569753659502952</v>
      </c>
    </row>
    <row r="56" spans="1:12" ht="11.25">
      <c r="A56" s="32" t="s">
        <v>18</v>
      </c>
      <c r="B56" s="20">
        <v>54.1</v>
      </c>
      <c r="C56" s="20">
        <v>3</v>
      </c>
      <c r="D56" s="20">
        <v>117.9</v>
      </c>
      <c r="E56" s="20">
        <v>346.8</v>
      </c>
      <c r="F56" s="21">
        <v>521.8</v>
      </c>
      <c r="G56" s="92"/>
      <c r="H56" s="24">
        <f t="shared" si="8"/>
        <v>0.14437908985129752</v>
      </c>
      <c r="I56" s="24">
        <f t="shared" si="9"/>
        <v>0.03786922494319616</v>
      </c>
      <c r="J56" s="24">
        <f t="shared" si="10"/>
        <v>0.11055536488896642</v>
      </c>
      <c r="K56" s="24">
        <f t="shared" si="11"/>
        <v>0.3987192237162057</v>
      </c>
      <c r="L56" s="24">
        <f t="shared" si="12"/>
        <v>0.21831293221713974</v>
      </c>
    </row>
    <row r="57" spans="1:12" ht="11.25">
      <c r="A57" s="32" t="s">
        <v>19</v>
      </c>
      <c r="B57" s="20">
        <v>2386.1</v>
      </c>
      <c r="C57" s="20">
        <v>382.9</v>
      </c>
      <c r="D57" s="20">
        <v>4009.7</v>
      </c>
      <c r="E57" s="20">
        <v>8164.4</v>
      </c>
      <c r="F57" s="21">
        <v>14943.1</v>
      </c>
      <c r="G57" s="92"/>
      <c r="H57" s="24">
        <f t="shared" si="8"/>
        <v>6.367891798413697</v>
      </c>
      <c r="I57" s="24">
        <f t="shared" si="9"/>
        <v>4.833375410249936</v>
      </c>
      <c r="J57" s="24">
        <f t="shared" si="10"/>
        <v>3.7599138812153403</v>
      </c>
      <c r="K57" s="24">
        <f t="shared" si="11"/>
        <v>9.386687514730651</v>
      </c>
      <c r="L57" s="24">
        <f t="shared" si="12"/>
        <v>6.251958561544541</v>
      </c>
    </row>
    <row r="58" spans="1:12" ht="11.25">
      <c r="A58" s="32" t="s">
        <v>20</v>
      </c>
      <c r="B58" s="20">
        <v>1184.8</v>
      </c>
      <c r="C58" s="20">
        <v>406.8</v>
      </c>
      <c r="D58" s="20">
        <v>1425.9</v>
      </c>
      <c r="E58" s="20">
        <v>5198.7</v>
      </c>
      <c r="F58" s="21">
        <v>8216.2</v>
      </c>
      <c r="G58" s="92"/>
      <c r="H58" s="24">
        <f t="shared" si="8"/>
        <v>3.161928755190708</v>
      </c>
      <c r="I58" s="24">
        <f t="shared" si="9"/>
        <v>5.1350669022974</v>
      </c>
      <c r="J58" s="24">
        <f t="shared" si="10"/>
        <v>1.3370728990261003</v>
      </c>
      <c r="K58" s="24">
        <f t="shared" si="11"/>
        <v>5.976994314686963</v>
      </c>
      <c r="L58" s="24">
        <f t="shared" si="12"/>
        <v>3.437529156156504</v>
      </c>
    </row>
    <row r="59" spans="1:12" ht="11.25">
      <c r="A59" s="32" t="s">
        <v>21</v>
      </c>
      <c r="B59" s="20">
        <v>476.8</v>
      </c>
      <c r="C59" s="20">
        <v>0.7</v>
      </c>
      <c r="D59" s="20">
        <v>314.1</v>
      </c>
      <c r="E59" s="20">
        <v>550.1</v>
      </c>
      <c r="F59" s="21">
        <v>1341.7</v>
      </c>
      <c r="G59" s="83"/>
      <c r="H59" s="24">
        <f t="shared" si="8"/>
        <v>1.2724574868964633</v>
      </c>
      <c r="I59" s="24">
        <f t="shared" si="9"/>
        <v>0.00883615248674577</v>
      </c>
      <c r="J59" s="24">
        <f t="shared" si="10"/>
        <v>0.2945329950095365</v>
      </c>
      <c r="K59" s="24">
        <f t="shared" si="11"/>
        <v>0.6324551469616054</v>
      </c>
      <c r="L59" s="24">
        <f t="shared" si="12"/>
        <v>0.5613462268220323</v>
      </c>
    </row>
    <row r="60" spans="1:12" ht="11.25">
      <c r="A60" s="32" t="s">
        <v>22</v>
      </c>
      <c r="B60" s="20">
        <v>293.8</v>
      </c>
      <c r="C60" s="20">
        <v>6.2</v>
      </c>
      <c r="D60" s="20">
        <v>236.5</v>
      </c>
      <c r="E60" s="20">
        <v>1803.6</v>
      </c>
      <c r="F60" s="20">
        <v>2340.1</v>
      </c>
      <c r="G60" s="93"/>
      <c r="H60" s="24">
        <f t="shared" si="8"/>
        <v>0.7840772014475271</v>
      </c>
      <c r="I60" s="24">
        <f t="shared" si="9"/>
        <v>0.0782630648826054</v>
      </c>
      <c r="J60" s="24">
        <f t="shared" si="10"/>
        <v>0.2217671229536943</v>
      </c>
      <c r="K60" s="24">
        <f t="shared" si="11"/>
        <v>2.0736158935828968</v>
      </c>
      <c r="L60" s="24">
        <f t="shared" si="12"/>
        <v>0.9790611205084874</v>
      </c>
    </row>
    <row r="61" spans="1:12" ht="11.25">
      <c r="A61" s="32" t="s">
        <v>23</v>
      </c>
      <c r="B61" s="20">
        <v>1324.3</v>
      </c>
      <c r="C61" s="20">
        <v>169</v>
      </c>
      <c r="D61" s="20">
        <v>2005.6</v>
      </c>
      <c r="E61" s="20">
        <v>6505.4</v>
      </c>
      <c r="F61" s="20">
        <v>10004.3</v>
      </c>
      <c r="G61" s="93"/>
      <c r="H61" s="24">
        <f t="shared" si="8"/>
        <v>3.534218644918176</v>
      </c>
      <c r="I61" s="24">
        <f t="shared" si="9"/>
        <v>2.1332996718000503</v>
      </c>
      <c r="J61" s="24">
        <f t="shared" si="10"/>
        <v>1.8806602190102717</v>
      </c>
      <c r="K61" s="24">
        <f t="shared" si="11"/>
        <v>7.479319601970602</v>
      </c>
      <c r="L61" s="24">
        <f t="shared" si="12"/>
        <v>4.1856421383287294</v>
      </c>
    </row>
    <row r="62" spans="1:12" ht="11.25">
      <c r="A62" s="32" t="s">
        <v>24</v>
      </c>
      <c r="B62" s="20">
        <v>410.5</v>
      </c>
      <c r="C62" s="20">
        <v>33.3</v>
      </c>
      <c r="D62" s="20">
        <v>341.9</v>
      </c>
      <c r="E62" s="20">
        <v>2479.4</v>
      </c>
      <c r="F62" s="20">
        <v>3265.1</v>
      </c>
      <c r="G62" s="93"/>
      <c r="H62" s="24">
        <f t="shared" si="8"/>
        <v>1.09551971134857</v>
      </c>
      <c r="I62" s="24">
        <f t="shared" si="9"/>
        <v>0.4203483968694773</v>
      </c>
      <c r="J62" s="24">
        <f t="shared" si="10"/>
        <v>0.3206011811326345</v>
      </c>
      <c r="K62" s="24">
        <f t="shared" si="11"/>
        <v>2.850589513500463</v>
      </c>
      <c r="L62" s="24">
        <f t="shared" si="12"/>
        <v>1.3660666059451572</v>
      </c>
    </row>
    <row r="63" spans="1:12" ht="11.25">
      <c r="A63" s="32"/>
      <c r="B63" s="80"/>
      <c r="C63" s="80"/>
      <c r="D63" s="81"/>
      <c r="E63" s="80"/>
      <c r="F63" s="82"/>
      <c r="G63" s="93"/>
      <c r="H63" s="24"/>
      <c r="I63" s="24"/>
      <c r="J63" s="24"/>
      <c r="K63" s="24"/>
      <c r="L63" s="24"/>
    </row>
    <row r="64" spans="1:12" ht="11.25">
      <c r="A64" s="83" t="s">
        <v>25</v>
      </c>
      <c r="B64" s="84">
        <f>SUM(B65:B68)</f>
        <v>37470.8</v>
      </c>
      <c r="C64" s="84">
        <f>SUM(C65:C68)</f>
        <v>7922.000000000001</v>
      </c>
      <c r="D64" s="84">
        <f>SUM(D65:D68)</f>
        <v>106643.4</v>
      </c>
      <c r="E64" s="84">
        <f>SUM(E65:E68)</f>
        <v>86978.5</v>
      </c>
      <c r="F64" s="84">
        <f>SUM(F65:F68)</f>
        <v>239014.7</v>
      </c>
      <c r="G64" s="94"/>
      <c r="H64" s="42">
        <v>100</v>
      </c>
      <c r="I64" s="42">
        <v>100</v>
      </c>
      <c r="J64" s="42">
        <v>100</v>
      </c>
      <c r="K64" s="42">
        <v>100</v>
      </c>
      <c r="L64" s="42">
        <v>100</v>
      </c>
    </row>
    <row r="65" spans="1:12" ht="11.25">
      <c r="A65" s="36" t="s">
        <v>26</v>
      </c>
      <c r="B65" s="43">
        <f>SUM(B41:B43)+B49</f>
        <v>8218.4</v>
      </c>
      <c r="C65" s="43">
        <f>SUM(C41:C43)+C49</f>
        <v>4573.5</v>
      </c>
      <c r="D65" s="43">
        <f>SUM(D41:D43)+D49</f>
        <v>45861.799999999996</v>
      </c>
      <c r="E65" s="43">
        <f>SUM(E41:E43)+E49</f>
        <v>19997.8</v>
      </c>
      <c r="F65" s="43">
        <f>SUM(F41:F43)+F49</f>
        <v>78651.5</v>
      </c>
      <c r="G65" s="94"/>
      <c r="H65" s="42">
        <f>B65/B$64*100</f>
        <v>21.932811682696922</v>
      </c>
      <c r="I65" s="42">
        <f>C65/C$64*100</f>
        <v>57.73163342590254</v>
      </c>
      <c r="J65" s="42">
        <f>D65/D$64*100</f>
        <v>43.00481792591009</v>
      </c>
      <c r="K65" s="42">
        <f>E65/E$64*100</f>
        <v>22.99165885822358</v>
      </c>
      <c r="L65" s="42">
        <f>F65/F$64*100</f>
        <v>32.9065534462943</v>
      </c>
    </row>
    <row r="66" spans="1:12" ht="11.25">
      <c r="A66" s="36" t="s">
        <v>27</v>
      </c>
      <c r="B66" s="43">
        <f>B44+B47+B48+B50</f>
        <v>5905.3</v>
      </c>
      <c r="C66" s="43">
        <f>C44+C47+C48+C50</f>
        <v>891.0999999999999</v>
      </c>
      <c r="D66" s="43">
        <f>D44+D47+D48+D50</f>
        <v>33668.1</v>
      </c>
      <c r="E66" s="43">
        <f>E44+E47+E48+E50</f>
        <v>17159.800000000003</v>
      </c>
      <c r="F66" s="43">
        <f>F44+F47+F48+F50</f>
        <v>57624.299999999996</v>
      </c>
      <c r="G66" s="94"/>
      <c r="H66" s="42">
        <f>B66/B$64*100</f>
        <v>15.759738249516955</v>
      </c>
      <c r="I66" s="42">
        <f>C66/C$64*100</f>
        <v>11.248422115627363</v>
      </c>
      <c r="J66" s="42">
        <f>D66/D$64*100</f>
        <v>31.570730115506446</v>
      </c>
      <c r="K66" s="42">
        <f>E66/E$64*100</f>
        <v>19.72878354995775</v>
      </c>
      <c r="L66" s="42">
        <f>F66/F$64*100</f>
        <v>24.10910291291707</v>
      </c>
    </row>
    <row r="67" spans="1:12" ht="11.25">
      <c r="A67" s="36" t="s">
        <v>28</v>
      </c>
      <c r="B67" s="43">
        <f>SUM(B51:B54)</f>
        <v>16847.3</v>
      </c>
      <c r="C67" s="43">
        <f>SUM(C51:C54)</f>
        <v>1437.8</v>
      </c>
      <c r="D67" s="43">
        <f>SUM(D51:D54)</f>
        <v>17259.4</v>
      </c>
      <c r="E67" s="43">
        <f>SUM(E51:E54)</f>
        <v>22840.699999999997</v>
      </c>
      <c r="F67" s="43">
        <f>SUM(F51:F54)</f>
        <v>58385.2</v>
      </c>
      <c r="G67" s="94"/>
      <c r="H67" s="42">
        <f>B67/B$64*100</f>
        <v>44.96114307674242</v>
      </c>
      <c r="I67" s="42">
        <f>C67/C$64*100</f>
        <v>18.149457207775814</v>
      </c>
      <c r="J67" s="42">
        <f>D67/D$64*100</f>
        <v>16.184217682481993</v>
      </c>
      <c r="K67" s="42">
        <f>E67/E$64*100</f>
        <v>26.260167742603052</v>
      </c>
      <c r="L67" s="42">
        <f>F67/F$64*100</f>
        <v>24.42745153331573</v>
      </c>
    </row>
    <row r="68" spans="1:12" ht="11.25">
      <c r="A68" s="36" t="s">
        <v>29</v>
      </c>
      <c r="B68" s="43">
        <f>SUM(B55:B62)</f>
        <v>6499.8</v>
      </c>
      <c r="C68" s="43">
        <f>SUM(C55:C62)</f>
        <v>1019.6</v>
      </c>
      <c r="D68" s="43">
        <f>SUM(D55:D62)</f>
        <v>9854.1</v>
      </c>
      <c r="E68" s="43">
        <f>SUM(E55:E62)</f>
        <v>26980.200000000004</v>
      </c>
      <c r="F68" s="43">
        <f>SUM(F55:F62)</f>
        <v>44353.7</v>
      </c>
      <c r="G68" s="95"/>
      <c r="H68" s="42">
        <f>B68/B$64*100</f>
        <v>17.34630699104369</v>
      </c>
      <c r="I68" s="42">
        <f>C68/C$64*100</f>
        <v>12.870487250694268</v>
      </c>
      <c r="J68" s="42">
        <f>D68/D$64*100</f>
        <v>9.240234276101475</v>
      </c>
      <c r="K68" s="42">
        <f>E68/E$64*100</f>
        <v>31.019389849215617</v>
      </c>
      <c r="L68" s="42">
        <f>F68/F$64*100</f>
        <v>18.556892107472887</v>
      </c>
    </row>
    <row r="69" spans="1:12" ht="11.25">
      <c r="A69" s="85"/>
      <c r="B69" s="86"/>
      <c r="C69" s="86"/>
      <c r="D69" s="86"/>
      <c r="E69" s="87"/>
      <c r="F69" s="88"/>
      <c r="G69" s="96"/>
      <c r="H69" s="97"/>
      <c r="I69" s="97"/>
      <c r="J69" s="97"/>
      <c r="K69" s="97"/>
      <c r="L69" s="97"/>
    </row>
    <row r="70" spans="1:12" ht="30.75" customHeight="1">
      <c r="A70" s="65" t="s">
        <v>36</v>
      </c>
      <c r="B70" s="66"/>
      <c r="C70" s="66"/>
      <c r="D70" s="66"/>
      <c r="E70" s="66"/>
      <c r="F70" s="66"/>
      <c r="G70" s="67"/>
      <c r="H70" s="67"/>
      <c r="I70" s="67"/>
      <c r="J70" s="67"/>
      <c r="K70" s="67"/>
      <c r="L70" s="67"/>
    </row>
    <row r="71" spans="1:12" ht="11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19.5" customHeight="1">
      <c r="A72" s="69" t="s">
        <v>31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8:10" ht="11.25">
      <c r="H73" s="56"/>
      <c r="I73" s="56"/>
      <c r="J73" s="56"/>
    </row>
  </sheetData>
  <mergeCells count="11">
    <mergeCell ref="A3:L3"/>
    <mergeCell ref="A37:L37"/>
    <mergeCell ref="A38:A39"/>
    <mergeCell ref="B38:F38"/>
    <mergeCell ref="H38:L38"/>
    <mergeCell ref="A70:L70"/>
    <mergeCell ref="A1:O2"/>
    <mergeCell ref="A72:L72"/>
    <mergeCell ref="A4:A5"/>
    <mergeCell ref="B4:F4"/>
    <mergeCell ref="H4:L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2010-12-24T11:28:17Z</cp:lastPrinted>
  <dcterms:created xsi:type="dcterms:W3CDTF">2009-02-25T11:22:46Z</dcterms:created>
  <dcterms:modified xsi:type="dcterms:W3CDTF">2010-12-24T11:28:20Z</dcterms:modified>
  <cp:category/>
  <cp:version/>
  <cp:contentType/>
  <cp:contentStatus/>
</cp:coreProperties>
</file>