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5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<sst xmlns="http://schemas.openxmlformats.org/spreadsheetml/2006/main" count="32" uniqueCount="21">
  <si>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Investimenti in costruzioni</t>
  </si>
  <si>
    <t>Investimenti in macchine, attrezzature, mezzi di trasporto e prodotti vari</t>
  </si>
  <si>
    <t>Acquisto di immobili</t>
  </si>
  <si>
    <t>Altre destinazioni</t>
  </si>
  <si>
    <t>Totale</t>
  </si>
  <si>
    <t>Abitazioni</t>
  </si>
  <si>
    <t>Altri</t>
  </si>
  <si>
    <t>Abitazioni di famiglie consumatrici</t>
  </si>
  <si>
    <t>Altri immobili</t>
  </si>
  <si>
    <t>Agevolati</t>
  </si>
  <si>
    <t>Non agevolati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</si>
  <si>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</si>
  <si>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</si>
  <si>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</si>
  <si>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</si>
  <si>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</si>
  <si>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ANNI 
AREE GEOGRAFICHE</t>
  </si>
  <si>
    <t>-</t>
  </si>
  <si>
    <t>..</t>
  </si>
  <si>
    <t>Valle d'Aosta/Vallée d'Aoste</t>
  </si>
  <si>
    <r>
      <t xml:space="preserve">Tavola 18.15 - Finanziamenti, oltre il breve termine, per destinazione economica e geografica dell'investimento e per condizione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2007 - 2009 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</si>
</sst>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[$-410]dddd\ d\ mmmm\ yyyy"/>
    <numFmt numFmtId="188" formatCode="h\.mm\.ss"/>
  </numFmts>
  <fonts count="10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3" fontId="4" fillId="0" borderId="3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9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18"/>
  <sheetViews>
    <sheetView tabSelected="1" showOutlineSymbols="0" workbookViewId="0" topLeftCell="A1">
      <selection activeCell="T13" sqref="T13"/>
    </sheetView>
  </sheetViews>
  <sheetFormatPr defaultColWidth="9.140625" defaultRowHeight="9.75" customHeight="1"/>
  <cols>
    <col min="1" max="1" width="24.57421875" style="1" customWidth="1"/>
    <col min="2" max="2" width="7.7109375" style="1" customWidth="1"/>
    <col min="3" max="3" width="10.7109375" style="1" customWidth="1"/>
    <col min="4" max="4" width="0.85546875" style="1" customWidth="1"/>
    <col min="5" max="5" width="7.7109375" style="1" customWidth="1"/>
    <col min="6" max="6" width="10.7109375" style="1" customWidth="1"/>
    <col min="7" max="7" width="0.85546875" style="1" customWidth="1"/>
    <col min="8" max="8" width="7.7109375" style="1" customWidth="1"/>
    <col min="9" max="9" width="10.7109375" style="1" customWidth="1"/>
    <col min="10" max="10" width="0.85546875" style="1" customWidth="1"/>
    <col min="11" max="11" width="7.7109375" style="1" customWidth="1"/>
    <col min="12" max="12" width="10.7109375" style="1" customWidth="1"/>
    <col min="13" max="13" width="0.85546875" style="1" customWidth="1"/>
    <col min="14" max="14" width="7.7109375" style="1" customWidth="1"/>
    <col min="15" max="15" width="10.7109375" style="1" customWidth="1"/>
    <col min="16" max="16" width="0.85546875" style="1" customWidth="1"/>
    <col min="17" max="17" width="7.7109375" style="1" customWidth="1"/>
    <col min="18" max="18" width="10.7109375" style="1" customWidth="1"/>
    <col min="19" max="19" width="8.7109375" style="1" customWidth="1"/>
    <col min="20" max="16384" width="9.140625" style="1" customWidth="1"/>
  </cols>
  <sheetData>
    <row r="1" spans="1:19" ht="12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12.75" customHeight="1"/>
    <row r="3" spans="1:19" s="4" customFormat="1" ht="12.75" customHeight="1">
      <c r="A3" s="17" t="s">
        <v>16</v>
      </c>
      <c r="B3" s="22" t="s">
        <v>0</v>
      </c>
      <c r="C3" s="22"/>
      <c r="D3" s="22"/>
      <c r="E3" s="22"/>
      <c r="F3" s="22"/>
      <c r="G3" s="2"/>
      <c r="H3" s="24" t="s">
        <v>1</v>
      </c>
      <c r="I3" s="24"/>
      <c r="J3" s="2"/>
      <c r="K3" s="22" t="s">
        <v>2</v>
      </c>
      <c r="L3" s="22"/>
      <c r="M3" s="22"/>
      <c r="N3" s="22"/>
      <c r="O3" s="22"/>
      <c r="P3" s="2"/>
      <c r="Q3" s="24" t="s">
        <v>3</v>
      </c>
      <c r="R3" s="24"/>
      <c r="S3" s="24" t="s">
        <v>4</v>
      </c>
    </row>
    <row r="4" spans="1:19" s="4" customFormat="1" ht="25.5" customHeight="1">
      <c r="A4" s="18"/>
      <c r="B4" s="22" t="s">
        <v>5</v>
      </c>
      <c r="C4" s="22"/>
      <c r="D4" s="3"/>
      <c r="E4" s="22" t="s">
        <v>6</v>
      </c>
      <c r="F4" s="22"/>
      <c r="G4" s="5"/>
      <c r="H4" s="26"/>
      <c r="I4" s="26"/>
      <c r="J4" s="5"/>
      <c r="K4" s="22" t="s">
        <v>7</v>
      </c>
      <c r="L4" s="22"/>
      <c r="M4" s="3"/>
      <c r="N4" s="22" t="s">
        <v>8</v>
      </c>
      <c r="O4" s="22"/>
      <c r="P4" s="5"/>
      <c r="Q4" s="26"/>
      <c r="R4" s="26"/>
      <c r="S4" s="25"/>
    </row>
    <row r="5" spans="1:19" s="7" customFormat="1" ht="12.75" customHeight="1">
      <c r="A5" s="19"/>
      <c r="B5" s="6" t="s">
        <v>9</v>
      </c>
      <c r="C5" s="6" t="s">
        <v>10</v>
      </c>
      <c r="D5" s="6"/>
      <c r="E5" s="6" t="s">
        <v>9</v>
      </c>
      <c r="F5" s="6" t="s">
        <v>10</v>
      </c>
      <c r="G5" s="6"/>
      <c r="H5" s="6" t="s">
        <v>9</v>
      </c>
      <c r="I5" s="6" t="s">
        <v>10</v>
      </c>
      <c r="J5" s="6"/>
      <c r="K5" s="6" t="s">
        <v>9</v>
      </c>
      <c r="L5" s="6" t="s">
        <v>10</v>
      </c>
      <c r="M5" s="6"/>
      <c r="N5" s="6" t="s">
        <v>9</v>
      </c>
      <c r="O5" s="6" t="s">
        <v>10</v>
      </c>
      <c r="P5" s="6"/>
      <c r="Q5" s="6" t="s">
        <v>9</v>
      </c>
      <c r="R5" s="6" t="s">
        <v>10</v>
      </c>
      <c r="S5" s="26"/>
    </row>
    <row r="6" ht="12.75" customHeight="1"/>
    <row r="7" spans="1:19" ht="12.75" customHeight="1">
      <c r="A7" s="8">
        <v>2007</v>
      </c>
      <c r="B7" s="1">
        <v>26</v>
      </c>
      <c r="C7" s="1">
        <v>171</v>
      </c>
      <c r="E7" s="1">
        <v>6</v>
      </c>
      <c r="F7" s="1">
        <v>225</v>
      </c>
      <c r="H7" s="1">
        <v>2</v>
      </c>
      <c r="I7" s="1">
        <v>332</v>
      </c>
      <c r="K7" s="7" t="s">
        <v>17</v>
      </c>
      <c r="L7" s="1">
        <v>388</v>
      </c>
      <c r="N7" s="1">
        <v>1</v>
      </c>
      <c r="O7" s="1">
        <v>83</v>
      </c>
      <c r="Q7" s="1">
        <v>9</v>
      </c>
      <c r="R7" s="1">
        <v>570</v>
      </c>
      <c r="S7" s="1">
        <f>SUM(B7:R7)</f>
        <v>1813</v>
      </c>
    </row>
    <row r="8" spans="1:19" ht="12.75" customHeight="1">
      <c r="A8" s="8">
        <v>2008</v>
      </c>
      <c r="B8" s="1">
        <v>23</v>
      </c>
      <c r="C8" s="1">
        <v>188</v>
      </c>
      <c r="E8" s="1">
        <v>4</v>
      </c>
      <c r="F8" s="1">
        <v>219</v>
      </c>
      <c r="H8" s="1">
        <v>2</v>
      </c>
      <c r="I8" s="1">
        <v>301</v>
      </c>
      <c r="K8" s="7" t="s">
        <v>18</v>
      </c>
      <c r="L8" s="1">
        <v>417</v>
      </c>
      <c r="N8" s="1">
        <v>1</v>
      </c>
      <c r="O8" s="1">
        <v>81</v>
      </c>
      <c r="Q8" s="1">
        <v>9</v>
      </c>
      <c r="R8" s="1">
        <v>596</v>
      </c>
      <c r="S8" s="1">
        <f>SUM(B8:R8)</f>
        <v>1841</v>
      </c>
    </row>
    <row r="9" spans="1:19" ht="12.75" customHeight="1">
      <c r="A9" s="23">
        <v>2009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2.75" customHeight="1">
      <c r="A10" s="1" t="s">
        <v>19</v>
      </c>
      <c r="B10" s="1">
        <v>19</v>
      </c>
      <c r="C10" s="1">
        <v>203</v>
      </c>
      <c r="E10" s="1">
        <v>3</v>
      </c>
      <c r="F10" s="1">
        <v>233</v>
      </c>
      <c r="H10" s="1">
        <v>1</v>
      </c>
      <c r="I10" s="1">
        <v>316</v>
      </c>
      <c r="K10" s="7" t="s">
        <v>18</v>
      </c>
      <c r="L10" s="1">
        <v>448</v>
      </c>
      <c r="N10" s="1">
        <v>1</v>
      </c>
      <c r="O10" s="1">
        <v>92</v>
      </c>
      <c r="Q10" s="1">
        <v>15</v>
      </c>
      <c r="R10" s="1">
        <v>592</v>
      </c>
      <c r="S10" s="1">
        <f>SUM(B10:R10)</f>
        <v>1923</v>
      </c>
    </row>
    <row r="11" spans="1:11" ht="12.75" customHeight="1">
      <c r="A11" s="10"/>
      <c r="K11" s="7"/>
    </row>
    <row r="12" spans="1:19" ht="12.75" customHeight="1">
      <c r="A12" s="14" t="s">
        <v>14</v>
      </c>
      <c r="B12" s="16">
        <f>SUM(B13:B15)</f>
        <v>3122</v>
      </c>
      <c r="C12" s="16">
        <f>SUM(C13:C15)</f>
        <v>80741</v>
      </c>
      <c r="E12" s="16">
        <f>SUM(E13:E15)</f>
        <v>1728</v>
      </c>
      <c r="F12" s="16">
        <f>SUM(F13:F15)</f>
        <v>71717</v>
      </c>
      <c r="G12" s="16"/>
      <c r="H12" s="16">
        <f>SUM(H13:H15)</f>
        <v>3847</v>
      </c>
      <c r="I12" s="16">
        <f>SUM(I13:I15)</f>
        <v>102170</v>
      </c>
      <c r="K12" s="16">
        <f>SUM(K13:K15)</f>
        <v>2190</v>
      </c>
      <c r="L12" s="16">
        <f>SUM(L13:L15)</f>
        <v>244532</v>
      </c>
      <c r="N12" s="16">
        <f>SUM(N13:N15)</f>
        <v>947</v>
      </c>
      <c r="O12" s="16">
        <f>SUM(O13:O15)</f>
        <v>56929</v>
      </c>
      <c r="Q12" s="16">
        <f>SUM(Q13:Q15)</f>
        <v>5574</v>
      </c>
      <c r="R12" s="16">
        <f>SUM(R13:R15)</f>
        <v>484532</v>
      </c>
      <c r="S12" s="9">
        <f>SUM(B12:R12)</f>
        <v>1058029</v>
      </c>
    </row>
    <row r="13" spans="1:19" ht="12.75" customHeight="1">
      <c r="A13" s="15" t="s">
        <v>11</v>
      </c>
      <c r="B13" s="9">
        <f>114+19+25+98+116+72+75+56</f>
        <v>575</v>
      </c>
      <c r="C13" s="9">
        <f>5008+203+1181+20146+2204+7413+1630+7275</f>
        <v>45060</v>
      </c>
      <c r="E13" s="9">
        <f>216+3+34+184+254+147+55+114</f>
        <v>1007</v>
      </c>
      <c r="F13" s="9">
        <f>3809+233+1282+15105+2472+7752+1247+6331</f>
        <v>38231</v>
      </c>
      <c r="G13" s="9"/>
      <c r="H13" s="9">
        <f>528+1+109+727+147+564+179+399</f>
        <v>2654</v>
      </c>
      <c r="I13" s="9">
        <f>7392+316+2291+31709+1310+11119+3077+9412</f>
        <v>66626</v>
      </c>
      <c r="K13" s="9">
        <f>31+0+20+125+301+42+98+98</f>
        <v>715</v>
      </c>
      <c r="L13" s="9">
        <f>19205+448+7435+60021+3397+22628+5257+24537</f>
        <v>142928</v>
      </c>
      <c r="N13" s="9">
        <f>82+1+38+96+113+41+46+55</f>
        <v>472</v>
      </c>
      <c r="O13" s="9">
        <f>3426+92+3211+14926+1308+4257+519+4638</f>
        <v>32377</v>
      </c>
      <c r="Q13" s="9">
        <f>455+15+204+706+400+375+292+503</f>
        <v>2950</v>
      </c>
      <c r="R13" s="9">
        <f>32579+592+9755+156204+13190+40763+10121+46427</f>
        <v>309631</v>
      </c>
      <c r="S13" s="9">
        <f>SUM(B13:R13)</f>
        <v>643226</v>
      </c>
    </row>
    <row r="14" spans="1:19" ht="12.75" customHeight="1">
      <c r="A14" s="15" t="s">
        <v>12</v>
      </c>
      <c r="B14" s="9">
        <f>17+74+10+115</f>
        <v>216</v>
      </c>
      <c r="C14" s="9">
        <f>3228+6124+1522+9582</f>
        <v>20456</v>
      </c>
      <c r="E14" s="9">
        <f>83+62+22+47</f>
        <v>214</v>
      </c>
      <c r="F14" s="28">
        <f>1570+7556+1277+10263</f>
        <v>20666</v>
      </c>
      <c r="G14" s="9"/>
      <c r="H14" s="9">
        <f>231+93+81+147</f>
        <v>552</v>
      </c>
      <c r="I14" s="9">
        <f>1522+5238+876+11390</f>
        <v>19026</v>
      </c>
      <c r="K14" s="9">
        <f>29+28+19+300</f>
        <v>376</v>
      </c>
      <c r="L14" s="9">
        <f>5521+18147+2612+30336</f>
        <v>56616</v>
      </c>
      <c r="N14" s="9">
        <f>63+42+12+23</f>
        <v>140</v>
      </c>
      <c r="O14" s="9">
        <f>1544+6073+684+6830</f>
        <v>15131</v>
      </c>
      <c r="Q14" s="9">
        <f>486+211+72+430</f>
        <v>1199</v>
      </c>
      <c r="R14" s="9">
        <f>13466+29186+6002+57977</f>
        <v>106631</v>
      </c>
      <c r="S14" s="9">
        <f>SUM(B14:R14)</f>
        <v>241223</v>
      </c>
    </row>
    <row r="15" spans="1:19" ht="12.75" customHeight="1">
      <c r="A15" s="15" t="s">
        <v>13</v>
      </c>
      <c r="B15" s="9">
        <f>10+9+25+7+8+23+1649+600</f>
        <v>2331</v>
      </c>
      <c r="C15" s="9">
        <f>2082+241+2612+3572+352+1177+3154+2035</f>
        <v>15225</v>
      </c>
      <c r="E15" s="9">
        <f>26+12+21+109+11+31+127+170</f>
        <v>507</v>
      </c>
      <c r="F15" s="9">
        <f>1078+238+4730+2444+351+855+1556+1568</f>
        <v>12820</v>
      </c>
      <c r="G15" s="9"/>
      <c r="H15" s="9">
        <f>139+26+77+95+11+70+165+58</f>
        <v>641</v>
      </c>
      <c r="I15" s="9">
        <f>1422+208+6966+3104+430+863+2739+786</f>
        <v>16518</v>
      </c>
      <c r="K15" s="9">
        <f>10+0+63+6+2+10+182+826</f>
        <v>1099</v>
      </c>
      <c r="L15" s="9">
        <f>3698+588+12160+9910+721+2729+11508+3674</f>
        <v>44988</v>
      </c>
      <c r="N15" s="9">
        <f>19+13+21+40+7+18+91+126</f>
        <v>335</v>
      </c>
      <c r="O15" s="9">
        <f>689+127+2492+1539+174+416+2740+1244</f>
        <v>9421</v>
      </c>
      <c r="Q15" s="9">
        <f>143+28+186+245+44+177+429+173</f>
        <v>1425</v>
      </c>
      <c r="R15" s="9">
        <f>6586+765+19108+12439+1865+5660+15968+5879</f>
        <v>68270</v>
      </c>
      <c r="S15" s="9">
        <f>SUM(B15:R15)</f>
        <v>173580</v>
      </c>
    </row>
    <row r="16" spans="1:19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ht="12.75" customHeight="1">
      <c r="A17" s="12"/>
    </row>
    <row r="18" spans="1:4" ht="12.75" customHeight="1">
      <c r="A18" s="20" t="s">
        <v>15</v>
      </c>
      <c r="B18" s="21"/>
      <c r="C18" s="21"/>
      <c r="D18" s="13"/>
    </row>
    <row r="19" ht="12.75" customHeight="1"/>
  </sheetData>
  <mergeCells count="12">
    <mergeCell ref="H3:I4"/>
    <mergeCell ref="K4:L4"/>
    <mergeCell ref="N4:O4"/>
    <mergeCell ref="Q3:R4"/>
    <mergeCell ref="K3:O3"/>
    <mergeCell ref="A3:A5"/>
    <mergeCell ref="A18:C18"/>
    <mergeCell ref="B4:C4"/>
    <mergeCell ref="B3:F3"/>
    <mergeCell ref="E4:F4"/>
    <mergeCell ref="A9:S9"/>
    <mergeCell ref="S3:S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2010-04-30T07:20:53Z</cp:lastPrinted>
  <dcterms:created xsi:type="dcterms:W3CDTF">2008-02-21T16:34:18Z</dcterms:created>
  <dcterms:modified xsi:type="dcterms:W3CDTF">2010-04-30T07:21:38Z</dcterms:modified>
  <cp:category/>
  <cp:version/>
  <cp:contentType/>
  <cp:contentStatus/>
</cp:coreProperties>
</file>