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3" sheetId="1" r:id="rId1"/>
  </sheets>
  <definedNames>
    <definedName name="_xlnm.Print_Area" localSheetId="0">'18.23'!$A$1:$H$25</definedName>
  </definedNames>
  <calcPr fullCalcOnLoad="1"/>
</workbook>
</file>

<file path=xl/sharedStrings.xml><?xml version="1.0" encoding="utf-8"?>
<sst xmlns="http://schemas.openxmlformats.org/spreadsheetml/2006/main" count="21" uniqueCount="21">
  <si>
    <t>Premi contabilizzati</t>
  </si>
  <si>
    <t>Assicurazioni</t>
  </si>
  <si>
    <t>Premi I annualità</t>
  </si>
  <si>
    <t>Premi anni successivi</t>
  </si>
  <si>
    <t>Premi unici</t>
  </si>
  <si>
    <t>Totale</t>
  </si>
  <si>
    <t>di capit.</t>
  </si>
  <si>
    <t>di rendita</t>
  </si>
  <si>
    <t>Nord</t>
  </si>
  <si>
    <t>Centro</t>
  </si>
  <si>
    <t>Mezzogiorno</t>
  </si>
  <si>
    <t>ITALIA</t>
  </si>
  <si>
    <t>ANNI 
AREE GEOGRAFICHE</t>
  </si>
  <si>
    <r>
      <t>Fonte:</t>
    </r>
    <r>
      <rPr>
        <sz val="8"/>
        <rFont val="Arial"/>
        <family val="2"/>
      </rPr>
      <t xml:space="preserve"> 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</si>
  <si>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</si>
  <si>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 xml:space="preserve">(a) premi contabilizzati dalle imprese di assicurazione nazionale e dalle rappresentanze in Italia di imprese con sede legale in uno Stato terzo rispetto 
      allo S.E.E. </t>
  </si>
  <si>
    <t>Incidenza %</t>
  </si>
  <si>
    <r>
      <t xml:space="preserve">Tavola 18.23 - Premi contabilizzati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- Ramo vita - Assicurazioni individuali - Valle d'Aosta e aree geografiche - Anni 2003 - 2007</t>
    </r>
    <r>
      <rPr>
        <i/>
        <sz val="9"/>
        <color indexed="8"/>
        <rFont val="Arial"/>
        <family val="2"/>
      </rPr>
      <t xml:space="preserve"> (a)</t>
    </r>
  </si>
  <si>
    <t>Valle d'Aosta/Vallée d'Aoste</t>
  </si>
  <si>
    <r>
      <t xml:space="preserve">Polizze in vigore </t>
    </r>
    <r>
      <rPr>
        <i/>
        <sz val="8"/>
        <rFont val="Arial"/>
        <family val="2"/>
      </rPr>
      <t>(n°)</t>
    </r>
  </si>
  <si>
    <r>
      <t>Direzioni Generali</t>
    </r>
    <r>
      <rPr>
        <i/>
        <sz val="8"/>
        <rFont val="Arial"/>
        <family val="2"/>
      </rPr>
      <t xml:space="preserve"> (b)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</si>
</sst>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00000000"/>
    <numFmt numFmtId="188" formatCode="0.0000000000"/>
    <numFmt numFmtId="189" formatCode="0.00000000"/>
    <numFmt numFmtId="190" formatCode="0.0000000"/>
  </numFmts>
  <fonts count="1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7"/>
      <color indexed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6" fillId="0" borderId="0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32"/>
  <sheetViews>
    <sheetView tabSelected="1" workbookViewId="0" topLeftCell="A1">
      <selection activeCell="G28" sqref="G28"/>
    </sheetView>
  </sheetViews>
  <sheetFormatPr defaultColWidth="9.140625" defaultRowHeight="12.75" customHeight="1"/>
  <cols>
    <col min="1" max="1" width="21.28125" style="13" customWidth="1"/>
    <col min="2" max="2" width="12.00390625" style="13" bestFit="1" customWidth="1"/>
    <col min="3" max="3" width="11.140625" style="13" bestFit="1" customWidth="1"/>
    <col min="4" max="4" width="12.140625" style="13" bestFit="1" customWidth="1"/>
    <col min="5" max="5" width="16.140625" style="13" bestFit="1" customWidth="1"/>
    <col min="6" max="7" width="12.00390625" style="13" bestFit="1" customWidth="1"/>
    <col min="8" max="8" width="9.57421875" style="13" bestFit="1" customWidth="1"/>
    <col min="9" max="16384" width="9.140625" style="13" customWidth="1"/>
  </cols>
  <sheetData>
    <row r="1" spans="1:8" ht="25.5" customHeight="1">
      <c r="A1" s="35" t="s">
        <v>17</v>
      </c>
      <c r="B1" s="35"/>
      <c r="C1" s="35"/>
      <c r="D1" s="35"/>
      <c r="E1" s="35"/>
      <c r="F1" s="35"/>
      <c r="G1" s="35"/>
      <c r="H1" s="35"/>
    </row>
    <row r="3" spans="1:8" s="3" customFormat="1" ht="12.75" customHeight="1">
      <c r="A3" s="36" t="s">
        <v>12</v>
      </c>
      <c r="B3" s="43" t="s">
        <v>19</v>
      </c>
      <c r="C3" s="43"/>
      <c r="D3" s="43" t="s">
        <v>0</v>
      </c>
      <c r="E3" s="43"/>
      <c r="F3" s="43"/>
      <c r="G3" s="43"/>
      <c r="H3" s="2"/>
    </row>
    <row r="4" spans="1:9" s="3" customFormat="1" ht="12.75" customHeight="1">
      <c r="A4" s="37"/>
      <c r="B4" s="44" t="s">
        <v>1</v>
      </c>
      <c r="C4" s="44"/>
      <c r="D4" s="41" t="s">
        <v>2</v>
      </c>
      <c r="E4" s="41" t="s">
        <v>3</v>
      </c>
      <c r="F4" s="41" t="s">
        <v>4</v>
      </c>
      <c r="G4" s="41" t="s">
        <v>5</v>
      </c>
      <c r="H4" s="39" t="s">
        <v>16</v>
      </c>
      <c r="I4" s="4"/>
    </row>
    <row r="5" spans="1:9" s="3" customFormat="1" ht="12.75" customHeight="1">
      <c r="A5" s="38"/>
      <c r="B5" s="16" t="s">
        <v>6</v>
      </c>
      <c r="C5" s="16" t="s">
        <v>7</v>
      </c>
      <c r="D5" s="42"/>
      <c r="E5" s="42"/>
      <c r="F5" s="42"/>
      <c r="G5" s="42"/>
      <c r="H5" s="40"/>
      <c r="I5" s="4"/>
    </row>
    <row r="6" spans="1:9" s="3" customFormat="1" ht="12.75" customHeight="1">
      <c r="A6" s="5"/>
      <c r="B6" s="1"/>
      <c r="C6" s="1"/>
      <c r="D6" s="1"/>
      <c r="E6" s="1"/>
      <c r="F6" s="1"/>
      <c r="G6" s="1"/>
      <c r="H6" s="1"/>
      <c r="I6" s="4"/>
    </row>
    <row r="7" spans="1:9" s="10" customFormat="1" ht="12.75" customHeight="1">
      <c r="A7" s="12">
        <v>2003</v>
      </c>
      <c r="B7" s="7">
        <v>50328</v>
      </c>
      <c r="C7" s="7">
        <v>2940</v>
      </c>
      <c r="D7" s="7">
        <v>7257</v>
      </c>
      <c r="E7" s="7">
        <v>47562</v>
      </c>
      <c r="F7" s="7">
        <v>128438</v>
      </c>
      <c r="G7" s="7">
        <v>183257</v>
      </c>
      <c r="H7" s="19">
        <v>0.31</v>
      </c>
      <c r="I7" s="9"/>
    </row>
    <row r="8" spans="1:9" s="10" customFormat="1" ht="12.75" customHeight="1">
      <c r="A8" s="12">
        <v>2004</v>
      </c>
      <c r="B8" s="7">
        <v>50398</v>
      </c>
      <c r="C8" s="7">
        <v>3371</v>
      </c>
      <c r="D8" s="7">
        <v>9648</v>
      </c>
      <c r="E8" s="7">
        <v>24285</v>
      </c>
      <c r="F8" s="7">
        <v>243156</v>
      </c>
      <c r="G8" s="7">
        <v>277089</v>
      </c>
      <c r="H8" s="19">
        <v>0.46</v>
      </c>
      <c r="I8" s="9"/>
    </row>
    <row r="9" spans="1:9" s="10" customFormat="1" ht="12.75" customHeight="1">
      <c r="A9" s="12">
        <v>2005</v>
      </c>
      <c r="B9" s="7">
        <v>53172</v>
      </c>
      <c r="C9" s="7">
        <v>3043</v>
      </c>
      <c r="D9" s="7">
        <v>9520</v>
      </c>
      <c r="E9" s="7">
        <v>25568</v>
      </c>
      <c r="F9" s="7">
        <v>119371</v>
      </c>
      <c r="G9" s="7">
        <v>154459</v>
      </c>
      <c r="H9" s="19">
        <v>0.23</v>
      </c>
      <c r="I9" s="9"/>
    </row>
    <row r="10" spans="1:9" s="10" customFormat="1" ht="12.75" customHeight="1">
      <c r="A10" s="12">
        <v>2006</v>
      </c>
      <c r="B10" s="7">
        <v>54455</v>
      </c>
      <c r="C10" s="7">
        <v>3324</v>
      </c>
      <c r="D10" s="7">
        <v>7523</v>
      </c>
      <c r="E10" s="7">
        <v>27921</v>
      </c>
      <c r="F10" s="7">
        <v>122545</v>
      </c>
      <c r="G10" s="7">
        <v>157989</v>
      </c>
      <c r="H10" s="8">
        <f>G10/G14*100</f>
        <v>0.28051997251281047</v>
      </c>
      <c r="I10" s="9"/>
    </row>
    <row r="11" spans="1:9" s="10" customFormat="1" ht="12.75" customHeight="1">
      <c r="A11" s="12"/>
      <c r="B11" s="29">
        <v>2007</v>
      </c>
      <c r="C11" s="29"/>
      <c r="D11" s="29"/>
      <c r="E11" s="29"/>
      <c r="F11" s="29"/>
      <c r="G11" s="29"/>
      <c r="H11" s="29"/>
      <c r="I11" s="9"/>
    </row>
    <row r="12" spans="1:9" s="10" customFormat="1" ht="12.75" customHeight="1">
      <c r="A12" s="28" t="s">
        <v>18</v>
      </c>
      <c r="B12" s="7">
        <v>51006</v>
      </c>
      <c r="C12" s="7">
        <v>2960</v>
      </c>
      <c r="D12" s="7">
        <v>8473</v>
      </c>
      <c r="E12" s="7">
        <v>24779</v>
      </c>
      <c r="F12" s="7">
        <v>105500</v>
      </c>
      <c r="G12" s="26">
        <f>SUM(D12:F12)</f>
        <v>138752</v>
      </c>
      <c r="H12" s="27">
        <f>G12/G14*100</f>
        <v>0.24636340014872857</v>
      </c>
      <c r="I12" s="9"/>
    </row>
    <row r="13" spans="1:9" s="10" customFormat="1" ht="12.75" customHeight="1">
      <c r="A13" s="17"/>
      <c r="B13" s="6"/>
      <c r="C13" s="6"/>
      <c r="D13" s="6"/>
      <c r="E13" s="6"/>
      <c r="F13" s="6"/>
      <c r="G13" s="6"/>
      <c r="H13" s="8"/>
      <c r="I13" s="9"/>
    </row>
    <row r="14" spans="1:9" s="10" customFormat="1" ht="12.75" customHeight="1">
      <c r="A14" s="18" t="s">
        <v>11</v>
      </c>
      <c r="B14" s="14">
        <f aca="true" t="shared" si="0" ref="B14:G14">SUM(B15:B18)</f>
        <v>21105687</v>
      </c>
      <c r="C14" s="14">
        <f t="shared" si="0"/>
        <v>1129026</v>
      </c>
      <c r="D14" s="14">
        <f t="shared" si="0"/>
        <v>3656581</v>
      </c>
      <c r="E14" s="14">
        <f t="shared" si="0"/>
        <v>11423456</v>
      </c>
      <c r="F14" s="14">
        <f t="shared" si="0"/>
        <v>41240017</v>
      </c>
      <c r="G14" s="14">
        <f t="shared" si="0"/>
        <v>56320054</v>
      </c>
      <c r="H14" s="15">
        <v>100</v>
      </c>
      <c r="I14" s="9"/>
    </row>
    <row r="15" spans="1:9" s="10" customFormat="1" ht="12.75" customHeight="1">
      <c r="A15" s="17" t="s">
        <v>8</v>
      </c>
      <c r="B15" s="14">
        <f>1864213+51006+4749633+318586+2069041+474089+585079+1758659</f>
        <v>11870306</v>
      </c>
      <c r="C15" s="14">
        <f>110237+2960+325598+22228+122181+24843+30362+67996</f>
        <v>706405</v>
      </c>
      <c r="D15" s="14">
        <f>296427+8473+565003+81493+505661+120528+117014+370559</f>
        <v>2065158</v>
      </c>
      <c r="E15" s="14">
        <f>883860+24779+2684228+218466+1204667+336923+299291+950520</f>
        <v>6602734</v>
      </c>
      <c r="F15" s="14">
        <f>4343695+105500+9892837+418726+3975526+1062430+1206577+4077898</f>
        <v>25083189</v>
      </c>
      <c r="G15" s="14">
        <f>SUM(D15:F15)</f>
        <v>33751081</v>
      </c>
      <c r="H15" s="21">
        <f>G15*100/$G$14</f>
        <v>59.92728806687579</v>
      </c>
      <c r="I15" s="9"/>
    </row>
    <row r="16" spans="1:9" s="10" customFormat="1" ht="12.75" customHeight="1">
      <c r="A16" s="17" t="s">
        <v>9</v>
      </c>
      <c r="B16" s="14">
        <f>1380978+334405+584993+1640207</f>
        <v>3940583</v>
      </c>
      <c r="C16" s="14">
        <f>54997+10500+19605+110795</f>
        <v>195897</v>
      </c>
      <c r="D16" s="14">
        <f>228829+85944+97505+292643</f>
        <v>704921</v>
      </c>
      <c r="E16" s="14">
        <f>783937+199301+339581+942400</f>
        <v>2265219</v>
      </c>
      <c r="F16" s="14">
        <f>2420566+491671+807778+3327465</f>
        <v>7047480</v>
      </c>
      <c r="G16" s="14">
        <f>SUM(D16:F16)</f>
        <v>10017620</v>
      </c>
      <c r="H16" s="21">
        <f>G16/$G$14*100</f>
        <v>17.786950275296256</v>
      </c>
      <c r="I16" s="9"/>
    </row>
    <row r="17" spans="1:9" s="10" customFormat="1" ht="12.75" customHeight="1">
      <c r="A17" s="17" t="s">
        <v>10</v>
      </c>
      <c r="B17" s="14">
        <f>398858+107635+1416879+984974+168390+531532+1211217+357213</f>
        <v>5176698</v>
      </c>
      <c r="C17" s="14">
        <f>13668+3117+62675+39255+6574+13559+39650+10868</f>
        <v>189366</v>
      </c>
      <c r="D17" s="14">
        <f>38936+14121+200408+146327+19104+76814+169806+43738</f>
        <v>709254</v>
      </c>
      <c r="E17" s="14">
        <f>174135+49374+716350+457673+74537+246920+582451+175149</f>
        <v>2476589</v>
      </c>
      <c r="F17" s="14">
        <f>484716+158880+2274936+1757093+195774+651885+1931765+425887</f>
        <v>7880936</v>
      </c>
      <c r="G17" s="14">
        <f>SUM(D17:F17)</f>
        <v>11066779</v>
      </c>
      <c r="H17" s="21">
        <f>G17/$G$14*100</f>
        <v>19.649801827249668</v>
      </c>
      <c r="I17" s="9"/>
    </row>
    <row r="18" spans="1:9" s="10" customFormat="1" ht="12.75" customHeight="1">
      <c r="A18" s="17" t="s">
        <v>20</v>
      </c>
      <c r="B18" s="14">
        <v>118100</v>
      </c>
      <c r="C18" s="14">
        <v>37358</v>
      </c>
      <c r="D18" s="14">
        <v>177248</v>
      </c>
      <c r="E18" s="14">
        <v>78914</v>
      </c>
      <c r="F18" s="14">
        <v>1228412</v>
      </c>
      <c r="G18" s="14">
        <f>SUM(D18:F18)</f>
        <v>1484574</v>
      </c>
      <c r="H18" s="21">
        <f>G18/$G$14*100</f>
        <v>2.6359598305782876</v>
      </c>
      <c r="I18" s="9"/>
    </row>
    <row r="19" spans="1:9" s="10" customFormat="1" ht="12.75" customHeight="1">
      <c r="A19" s="11"/>
      <c r="B19" s="20"/>
      <c r="C19" s="20"/>
      <c r="D19" s="20"/>
      <c r="E19" s="20"/>
      <c r="F19" s="20"/>
      <c r="G19" s="20"/>
      <c r="H19" s="22"/>
      <c r="I19" s="9"/>
    </row>
    <row r="20" s="10" customFormat="1" ht="12.75" customHeight="1">
      <c r="A20" s="12"/>
    </row>
    <row r="21" s="10" customFormat="1" ht="12.75" customHeight="1">
      <c r="A21" s="23" t="s">
        <v>13</v>
      </c>
    </row>
    <row r="22" spans="1:7" ht="12.75" customHeight="1">
      <c r="A22" s="34"/>
      <c r="B22" s="34"/>
      <c r="C22" s="34"/>
      <c r="D22" s="34"/>
      <c r="E22" s="34"/>
      <c r="F22" s="34"/>
      <c r="G22" s="34"/>
    </row>
    <row r="23" spans="1:8" ht="19.5" customHeight="1">
      <c r="A23" s="30" t="s">
        <v>15</v>
      </c>
      <c r="B23" s="31"/>
      <c r="C23" s="31"/>
      <c r="D23" s="31"/>
      <c r="E23" s="31"/>
      <c r="F23" s="31"/>
      <c r="G23" s="31"/>
      <c r="H23" s="31"/>
    </row>
    <row r="24" spans="1:8" ht="12.75" customHeight="1">
      <c r="A24" s="30" t="s">
        <v>14</v>
      </c>
      <c r="B24" s="31"/>
      <c r="C24" s="31"/>
      <c r="D24" s="31"/>
      <c r="E24" s="31"/>
      <c r="F24" s="31"/>
      <c r="G24" s="31"/>
      <c r="H24" s="31"/>
    </row>
    <row r="25" spans="1:8" ht="12.75" customHeight="1">
      <c r="A25" s="33"/>
      <c r="B25" s="33"/>
      <c r="C25" s="33"/>
      <c r="D25" s="33"/>
      <c r="E25" s="33"/>
      <c r="F25" s="33"/>
      <c r="G25" s="33"/>
      <c r="H25" s="33"/>
    </row>
    <row r="26" spans="2:7" ht="12.75" customHeight="1">
      <c r="B26" s="25"/>
      <c r="D26" s="25"/>
      <c r="G26" s="25"/>
    </row>
    <row r="31" ht="12.75" customHeight="1">
      <c r="A31" s="24"/>
    </row>
    <row r="32" spans="1:8" ht="12.75" customHeight="1">
      <c r="A32" s="32"/>
      <c r="B32" s="33"/>
      <c r="C32" s="33"/>
      <c r="D32" s="33"/>
      <c r="E32" s="33"/>
      <c r="F32" s="33"/>
      <c r="G32" s="33"/>
      <c r="H32" s="33"/>
    </row>
  </sheetData>
  <mergeCells count="15">
    <mergeCell ref="A1:H1"/>
    <mergeCell ref="A3:A5"/>
    <mergeCell ref="H4:H5"/>
    <mergeCell ref="G4:G5"/>
    <mergeCell ref="B3:C3"/>
    <mergeCell ref="B4:C4"/>
    <mergeCell ref="D3:G3"/>
    <mergeCell ref="D4:D5"/>
    <mergeCell ref="E4:E5"/>
    <mergeCell ref="F4:F5"/>
    <mergeCell ref="B11:H11"/>
    <mergeCell ref="A23:H23"/>
    <mergeCell ref="A32:H32"/>
    <mergeCell ref="A24:H25"/>
    <mergeCell ref="A22:G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2009-05-27T06:59:03Z</cp:lastPrinted>
  <dcterms:created xsi:type="dcterms:W3CDTF">2008-02-21T17:03:42Z</dcterms:created>
  <dcterms:modified xsi:type="dcterms:W3CDTF">2009-05-27T06:59:07Z</dcterms:modified>
  <cp:category/>
  <cp:version/>
  <cp:contentType/>
  <cp:contentStatus/>
</cp:coreProperties>
</file>