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22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<sst xmlns="http://schemas.openxmlformats.org/spreadsheetml/2006/main" count="20" uniqueCount="18">
  <si>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Ramo danni</t>
  </si>
  <si>
    <t>Ramo vita</t>
  </si>
  <si>
    <t>Premi totali</t>
  </si>
  <si>
    <t>incidenza %</t>
  </si>
  <si>
    <t>di cui: R.C. obbligatoria</t>
  </si>
  <si>
    <t>Premi</t>
  </si>
  <si>
    <t>incidenza%</t>
  </si>
  <si>
    <t>Nord</t>
  </si>
  <si>
    <t>Centro</t>
  </si>
  <si>
    <t>Mezzogiorno</t>
  </si>
  <si>
    <t>ITALIA</t>
  </si>
  <si>
    <t>ANNI  
AREE GEOGRAFICHE</t>
  </si>
  <si>
    <r>
      <t>Fonte</t>
    </r>
    <r>
      <rPr>
        <sz val="7"/>
        <rFont val="Arial"/>
        <family val="2"/>
      </rPr>
      <t>: ISVAP</t>
    </r>
  </si>
  <si>
    <t>(b) sono attribuiti alle direzioni anche i premi relativi ai rischi assunti all'estero dalle imprese di assicurazione nazionali in regime di L.P.S. ed i premi 
      relativi ai rischi assunti da sedi secondarie istituite nello S.E.E. delle imprese di assicurazione nazionali</t>
  </si>
  <si>
    <t xml:space="preserve"> Direzioni Generali (b) </t>
  </si>
  <si>
    <t>(a) premi contabilizzati dalle imprese di assicurazione nazionale e dalle rappresentanze in Italia di imprese con sede legale in uno Stato terzo rispetto 
       all'Unione Europea</t>
  </si>
  <si>
    <r>
      <t xml:space="preserve">Tavola 18.22 - Premi contabilizzati dalle imprese assicuratrici </t>
    </r>
    <r>
      <rPr>
        <i/>
        <sz val="9"/>
        <color indexed="8"/>
        <rFont val="Arial"/>
        <family val="2"/>
      </rPr>
      <t>(valori in migliaia di euro) -</t>
    </r>
    <r>
      <rPr>
        <b/>
        <sz val="9"/>
        <color indexed="8"/>
        <rFont val="Arial"/>
        <family val="2"/>
      </rPr>
      <t xml:space="preserve"> Valle d'Aosta e aree geografiche - Anni 2003 - 2007 </t>
    </r>
    <r>
      <rPr>
        <i/>
        <sz val="9"/>
        <color indexed="8"/>
        <rFont val="Arial"/>
        <family val="2"/>
      </rPr>
      <t xml:space="preserve"> (a)</t>
    </r>
  </si>
  <si>
    <t>Valle d'Aosta/Vallée d'Aoste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</si>
</sst>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</numFmts>
  <fonts count="15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81" fontId="5" fillId="0" borderId="2" xfId="0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41" fontId="5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horizontal="right" vertical="center"/>
    </xf>
    <xf numFmtId="41" fontId="11" fillId="0" borderId="0" xfId="0" applyNumberFormat="1" applyFont="1" applyFill="1" applyAlignment="1">
      <alignment horizontal="right" vertical="center"/>
    </xf>
    <xf numFmtId="181" fontId="11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41" fontId="11" fillId="0" borderId="0" xfId="0" applyNumberFormat="1" applyFont="1" applyFill="1" applyAlignment="1">
      <alignment vertical="center"/>
    </xf>
    <xf numFmtId="181" fontId="11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right" vertical="center"/>
    </xf>
    <xf numFmtId="178" fontId="6" fillId="0" borderId="0" xfId="17" applyNumberFormat="1" applyFont="1" applyFill="1" applyBorder="1" applyAlignment="1">
      <alignment vertical="center"/>
    </xf>
    <xf numFmtId="178" fontId="6" fillId="0" borderId="0" xfId="17" applyNumberFormat="1" applyFont="1" applyFill="1" applyBorder="1" applyAlignment="1">
      <alignment horizontal="right" vertical="center"/>
    </xf>
    <xf numFmtId="178" fontId="13" fillId="0" borderId="0" xfId="17" applyNumberFormat="1" applyFont="1" applyFill="1" applyBorder="1" applyAlignment="1">
      <alignment vertical="center"/>
    </xf>
    <xf numFmtId="178" fontId="13" fillId="0" borderId="0" xfId="17" applyNumberFormat="1" applyFont="1" applyFill="1" applyBorder="1" applyAlignment="1">
      <alignment horizontal="right" vertical="center"/>
    </xf>
    <xf numFmtId="2" fontId="6" fillId="0" borderId="0" xfId="19" applyNumberFormat="1" applyFont="1" applyFill="1" applyAlignment="1">
      <alignment horizontal="right" vertical="center"/>
    </xf>
    <xf numFmtId="178" fontId="6" fillId="0" borderId="0" xfId="17" applyNumberFormat="1" applyFont="1" applyFill="1" applyAlignment="1">
      <alignment horizontal="right" vertical="center"/>
    </xf>
    <xf numFmtId="178" fontId="13" fillId="0" borderId="0" xfId="17" applyNumberFormat="1" applyFont="1" applyFill="1" applyAlignment="1">
      <alignment horizontal="right" vertical="center"/>
    </xf>
    <xf numFmtId="178" fontId="6" fillId="0" borderId="0" xfId="17" applyNumberFormat="1" applyFont="1" applyFill="1" applyAlignment="1">
      <alignment vertical="center"/>
    </xf>
    <xf numFmtId="186" fontId="6" fillId="0" borderId="0" xfId="17" applyNumberFormat="1" applyFont="1" applyFill="1" applyAlignment="1">
      <alignment horizontal="right" vertical="center"/>
    </xf>
    <xf numFmtId="43" fontId="13" fillId="0" borderId="0" xfId="17" applyNumberFormat="1" applyFont="1" applyFill="1" applyAlignment="1">
      <alignment horizontal="right" vertical="center"/>
    </xf>
    <xf numFmtId="43" fontId="6" fillId="0" borderId="0" xfId="17" applyNumberFormat="1" applyFont="1" applyFill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26"/>
  <sheetViews>
    <sheetView tabSelected="1" workbookViewId="0" topLeftCell="A1">
      <selection activeCell="A13" sqref="A13"/>
    </sheetView>
  </sheetViews>
  <sheetFormatPr defaultColWidth="9.140625" defaultRowHeight="12.75" customHeight="1"/>
  <cols>
    <col min="1" max="1" width="22.28125" style="11" customWidth="1"/>
    <col min="2" max="5" width="10.7109375" style="11" customWidth="1"/>
    <col min="6" max="6" width="0.85546875" style="11" customWidth="1"/>
    <col min="7" max="8" width="10.7109375" style="11" customWidth="1"/>
    <col min="9" max="16384" width="9.140625" style="11" customWidth="1"/>
  </cols>
  <sheetData>
    <row r="1" spans="1:8" ht="25.5" customHeight="1">
      <c r="A1" s="48" t="s">
        <v>16</v>
      </c>
      <c r="B1" s="48"/>
      <c r="C1" s="48"/>
      <c r="D1" s="48"/>
      <c r="E1" s="48"/>
      <c r="F1" s="48"/>
      <c r="G1" s="48"/>
      <c r="H1" s="48"/>
    </row>
    <row r="3" spans="1:8" s="2" customFormat="1" ht="12.75" customHeight="1">
      <c r="A3" s="49" t="s">
        <v>11</v>
      </c>
      <c r="B3" s="52" t="s">
        <v>0</v>
      </c>
      <c r="C3" s="52"/>
      <c r="D3" s="52"/>
      <c r="E3" s="52"/>
      <c r="F3" s="1"/>
      <c r="G3" s="52" t="s">
        <v>1</v>
      </c>
      <c r="H3" s="52"/>
    </row>
    <row r="4" spans="1:8" s="2" customFormat="1" ht="12.75" customHeight="1">
      <c r="A4" s="50"/>
      <c r="B4" s="44" t="s">
        <v>2</v>
      </c>
      <c r="C4" s="44" t="s">
        <v>3</v>
      </c>
      <c r="D4" s="43" t="s">
        <v>4</v>
      </c>
      <c r="E4" s="43"/>
      <c r="F4" s="3"/>
      <c r="G4" s="44" t="s">
        <v>5</v>
      </c>
      <c r="H4" s="44" t="s">
        <v>6</v>
      </c>
    </row>
    <row r="5" spans="1:8" s="2" customFormat="1" ht="12.75" customHeight="1">
      <c r="A5" s="51"/>
      <c r="B5" s="45"/>
      <c r="C5" s="45"/>
      <c r="D5" s="15" t="s">
        <v>5</v>
      </c>
      <c r="E5" s="15" t="s">
        <v>3</v>
      </c>
      <c r="F5" s="4"/>
      <c r="G5" s="45"/>
      <c r="H5" s="45"/>
    </row>
    <row r="6" spans="1:5" s="2" customFormat="1" ht="12.75" customHeight="1">
      <c r="A6" s="5"/>
      <c r="D6" s="16"/>
      <c r="E6" s="16"/>
    </row>
    <row r="7" spans="1:8" s="7" customFormat="1" ht="12.75" customHeight="1">
      <c r="A7" s="10">
        <v>2003</v>
      </c>
      <c r="B7" s="20">
        <v>75060</v>
      </c>
      <c r="C7" s="21">
        <v>0.2</v>
      </c>
      <c r="D7" s="22">
        <v>35158</v>
      </c>
      <c r="E7" s="23">
        <v>0.19</v>
      </c>
      <c r="F7" s="21"/>
      <c r="G7" s="20">
        <v>189615</v>
      </c>
      <c r="H7" s="21">
        <v>0.3</v>
      </c>
    </row>
    <row r="8" spans="1:8" s="7" customFormat="1" ht="12.75" customHeight="1">
      <c r="A8" s="10">
        <v>2004</v>
      </c>
      <c r="B8" s="20">
        <v>102708</v>
      </c>
      <c r="C8" s="21">
        <v>0.29</v>
      </c>
      <c r="D8" s="22">
        <v>50582</v>
      </c>
      <c r="E8" s="23">
        <v>0.28</v>
      </c>
      <c r="F8" s="21"/>
      <c r="G8" s="20">
        <v>309957</v>
      </c>
      <c r="H8" s="21">
        <v>0.47</v>
      </c>
    </row>
    <row r="9" spans="1:8" s="7" customFormat="1" ht="12.75" customHeight="1">
      <c r="A9" s="10">
        <v>2005</v>
      </c>
      <c r="B9" s="20">
        <v>127017</v>
      </c>
      <c r="C9" s="21">
        <v>0.35</v>
      </c>
      <c r="D9" s="22">
        <v>65883</v>
      </c>
      <c r="E9" s="23">
        <v>0.37</v>
      </c>
      <c r="F9" s="21"/>
      <c r="G9" s="20">
        <v>160409</v>
      </c>
      <c r="H9" s="21">
        <v>0.22</v>
      </c>
    </row>
    <row r="10" spans="1:8" s="7" customFormat="1" ht="12.75" customHeight="1">
      <c r="A10" s="10">
        <v>2006</v>
      </c>
      <c r="B10" s="20">
        <v>80996</v>
      </c>
      <c r="C10" s="21">
        <f>B10*100/B15</f>
        <v>0.21509787596026028</v>
      </c>
      <c r="D10" s="22">
        <v>36061</v>
      </c>
      <c r="E10" s="23">
        <f>D10/D15*100</f>
        <v>0.19771033005086266</v>
      </c>
      <c r="F10" s="21"/>
      <c r="G10" s="20">
        <v>174445</v>
      </c>
      <c r="H10" s="21">
        <f>G10*100/G15</f>
        <v>0.2839299181957288</v>
      </c>
    </row>
    <row r="11" spans="1:8" s="7" customFormat="1" ht="12.75" customHeight="1">
      <c r="A11" s="10"/>
      <c r="B11" s="24"/>
      <c r="C11" s="25"/>
      <c r="D11" s="26"/>
      <c r="E11" s="27"/>
      <c r="F11" s="25"/>
      <c r="G11" s="24"/>
      <c r="H11" s="25"/>
    </row>
    <row r="12" spans="1:8" s="7" customFormat="1" ht="12.75" customHeight="1">
      <c r="A12" s="6"/>
      <c r="B12" s="28"/>
      <c r="C12" s="28"/>
      <c r="D12" s="29">
        <v>2007</v>
      </c>
      <c r="E12" s="30"/>
      <c r="F12" s="28"/>
      <c r="G12" s="28"/>
      <c r="H12" s="28"/>
    </row>
    <row r="13" spans="1:8" s="7" customFormat="1" ht="12.75" customHeight="1">
      <c r="A13" s="10" t="s">
        <v>17</v>
      </c>
      <c r="B13" s="20">
        <v>78792</v>
      </c>
      <c r="C13" s="21">
        <v>0.21</v>
      </c>
      <c r="D13" s="22">
        <v>34285</v>
      </c>
      <c r="E13" s="23">
        <v>0.19</v>
      </c>
      <c r="G13" s="20">
        <v>144596</v>
      </c>
      <c r="H13" s="21">
        <v>0.24</v>
      </c>
    </row>
    <row r="14" spans="1:8" s="7" customFormat="1" ht="12.75" customHeight="1">
      <c r="A14" s="8"/>
      <c r="B14" s="20"/>
      <c r="C14" s="21"/>
      <c r="D14" s="22"/>
      <c r="E14" s="23"/>
      <c r="F14" s="21"/>
      <c r="G14" s="20"/>
      <c r="H14" s="31"/>
    </row>
    <row r="15" spans="1:8" s="7" customFormat="1" ht="12.75" customHeight="1">
      <c r="A15" s="13" t="s">
        <v>10</v>
      </c>
      <c r="B15" s="32">
        <f>SUM(B16:B19)</f>
        <v>37655416</v>
      </c>
      <c r="C15" s="33">
        <f>SUM(C16:C19)</f>
        <v>100.007077966155</v>
      </c>
      <c r="D15" s="34">
        <f>SUM(D16:D19)</f>
        <v>18239310</v>
      </c>
      <c r="E15" s="35">
        <f>SUM(E16:E19)</f>
        <v>99.99999999999999</v>
      </c>
      <c r="F15" s="36">
        <f>D15/B15*100</f>
        <v>48.43741468690719</v>
      </c>
      <c r="G15" s="32">
        <f>SUM(G16:G19)</f>
        <v>61439457</v>
      </c>
      <c r="H15" s="37">
        <f>G15/G15*100</f>
        <v>100</v>
      </c>
    </row>
    <row r="16" spans="1:8" s="7" customFormat="1" ht="12.75" customHeight="1">
      <c r="A16" s="14" t="s">
        <v>7</v>
      </c>
      <c r="B16" s="37">
        <f>3145555+78792+8289397+684856+3135606+723368+1233373+3310791</f>
        <v>20601738</v>
      </c>
      <c r="C16" s="40">
        <f>B16/$B$15*100</f>
        <v>54.71122135524941</v>
      </c>
      <c r="D16" s="38">
        <f>1322829+34285+3079391+273711+1476665+332647+511466+1491843</f>
        <v>8522837</v>
      </c>
      <c r="E16" s="41">
        <f>D16/$D$15*100</f>
        <v>46.72784770915128</v>
      </c>
      <c r="F16" s="36">
        <f>D16/B16*100</f>
        <v>41.36950484468835</v>
      </c>
      <c r="G16" s="39">
        <f>5793183+144596+14633487+738847+5778878+1540857+1659135+5610964</f>
        <v>35899947</v>
      </c>
      <c r="H16" s="42">
        <f>ROUND(G16/$G$15*100,2)</f>
        <v>58.43</v>
      </c>
    </row>
    <row r="17" spans="1:8" s="7" customFormat="1" ht="12.75" customHeight="1">
      <c r="A17" s="14" t="s">
        <v>8</v>
      </c>
      <c r="B17" s="37">
        <f>2586385+494825+909460+4218810</f>
        <v>8209480</v>
      </c>
      <c r="C17" s="40">
        <f>B17/$B$15*100</f>
        <v>21.801591569191533</v>
      </c>
      <c r="D17" s="38">
        <f>1367089+278375+516019+2007962</f>
        <v>4169445</v>
      </c>
      <c r="E17" s="41">
        <f>D17/$D$15*100</f>
        <v>22.85966409913533</v>
      </c>
      <c r="F17" s="36">
        <f>D17/B17*100</f>
        <v>50.78817415963008</v>
      </c>
      <c r="G17" s="39">
        <f>3610486+818048+1285695+5157466</f>
        <v>10871695</v>
      </c>
      <c r="H17" s="42">
        <f>ROUND(G17/$G$15*100,2)</f>
        <v>17.69</v>
      </c>
    </row>
    <row r="18" spans="1:8" s="7" customFormat="1" ht="12.75" customHeight="1">
      <c r="A18" s="14" t="s">
        <v>9</v>
      </c>
      <c r="B18" s="37">
        <f>610844+114765+2179848+1485044+205647+697320+1779794+684854</f>
        <v>7758116</v>
      </c>
      <c r="C18" s="40">
        <v>20.61</v>
      </c>
      <c r="D18" s="38">
        <f>369562+78205+1519959+1048930+142156+492114+1248464+457978</f>
        <v>5357368</v>
      </c>
      <c r="E18" s="41">
        <f>D18/$D$15*100</f>
        <v>29.372646224007376</v>
      </c>
      <c r="F18" s="36">
        <f>D18/B18*100</f>
        <v>69.05501284074639</v>
      </c>
      <c r="G18" s="39">
        <f>713871+225384+3231836+2385457+292317+983491+2727128+655237</f>
        <v>11214721</v>
      </c>
      <c r="H18" s="42">
        <f>ROUND(G18/$G$15*100,2)</f>
        <v>18.25</v>
      </c>
    </row>
    <row r="19" spans="1:8" s="7" customFormat="1" ht="12.75" customHeight="1">
      <c r="A19" s="14" t="s">
        <v>14</v>
      </c>
      <c r="B19" s="37">
        <v>1086082</v>
      </c>
      <c r="C19" s="40">
        <f>B19/$B$15*100</f>
        <v>2.8842650417140523</v>
      </c>
      <c r="D19" s="38">
        <v>189660</v>
      </c>
      <c r="E19" s="41">
        <f>D19/$D$15*100</f>
        <v>1.0398419677060151</v>
      </c>
      <c r="F19" s="36">
        <f>D19/B19*100</f>
        <v>17.462769846107385</v>
      </c>
      <c r="G19" s="39">
        <v>3453094</v>
      </c>
      <c r="H19" s="42">
        <f>ROUND(G19/$G$15*100,2)</f>
        <v>5.62</v>
      </c>
    </row>
    <row r="20" spans="1:8" s="7" customFormat="1" ht="12.75" customHeight="1">
      <c r="A20" s="12"/>
      <c r="B20" s="18"/>
      <c r="C20" s="17"/>
      <c r="D20" s="18"/>
      <c r="E20" s="17"/>
      <c r="F20" s="12"/>
      <c r="G20" s="18"/>
      <c r="H20" s="17"/>
    </row>
    <row r="21" s="7" customFormat="1" ht="12.75" customHeight="1">
      <c r="A21" s="9"/>
    </row>
    <row r="22" s="7" customFormat="1" ht="12.75" customHeight="1">
      <c r="A22" s="19" t="s">
        <v>12</v>
      </c>
    </row>
    <row r="23" s="7" customFormat="1" ht="11.25">
      <c r="A23" s="19"/>
    </row>
    <row r="24" spans="1:9" ht="21" customHeight="1">
      <c r="A24" s="46" t="s">
        <v>15</v>
      </c>
      <c r="B24" s="46"/>
      <c r="C24" s="46"/>
      <c r="D24" s="46"/>
      <c r="E24" s="46"/>
      <c r="F24" s="46"/>
      <c r="G24" s="46"/>
      <c r="H24" s="46"/>
      <c r="I24" s="47"/>
    </row>
    <row r="25" spans="1:9" ht="12.75" customHeight="1">
      <c r="A25" s="46" t="s">
        <v>13</v>
      </c>
      <c r="B25" s="46"/>
      <c r="C25" s="46"/>
      <c r="D25" s="46"/>
      <c r="E25" s="46"/>
      <c r="F25" s="46"/>
      <c r="G25" s="46"/>
      <c r="H25" s="46"/>
      <c r="I25" s="47"/>
    </row>
    <row r="26" spans="1:9" ht="12.75" customHeight="1">
      <c r="A26" s="47"/>
      <c r="B26" s="47"/>
      <c r="C26" s="47"/>
      <c r="D26" s="47"/>
      <c r="E26" s="47"/>
      <c r="F26" s="47"/>
      <c r="G26" s="47"/>
      <c r="H26" s="47"/>
      <c r="I26" s="47"/>
    </row>
  </sheetData>
  <mergeCells count="11">
    <mergeCell ref="A1:H1"/>
    <mergeCell ref="A3:A5"/>
    <mergeCell ref="B3:E3"/>
    <mergeCell ref="G3:H3"/>
    <mergeCell ref="B4:B5"/>
    <mergeCell ref="G4:G5"/>
    <mergeCell ref="C4:C5"/>
    <mergeCell ref="D4:E4"/>
    <mergeCell ref="H4:H5"/>
    <mergeCell ref="A24:I24"/>
    <mergeCell ref="A25:I2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2009-05-25T10:57:35Z</cp:lastPrinted>
  <dcterms:created xsi:type="dcterms:W3CDTF">2008-02-21T16:56:49Z</dcterms:created>
  <dcterms:modified xsi:type="dcterms:W3CDTF">2009-05-25T10:57:37Z</dcterms:modified>
  <cp:category/>
  <cp:version/>
  <cp:contentType/>
  <cp:contentStatus/>
</cp:coreProperties>
</file>