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18.19" sheetId="1" r:id="rId1"/>
  </sheets>
  <definedNames>
    <definedName name="_xlnm.Print_Area" localSheetId="0">'18.19'!$A$1:$N$20</definedName>
  </definedNames>
  <calcPr fullCalcOnLoad="1"/>
</workbook>
</file>

<file path=xl/sharedStrings.xml><?xml version="1.0" encoding="utf-8"?>
<sst xmlns="http://schemas.openxmlformats.org/spreadsheetml/2006/main" count="35" uniqueCount="28">
  <si>
    <t>Oltre il breve termine</t>
  </si>
  <si>
    <t>Breve termine</t>
  </si>
  <si>
    <t>Totale</t>
  </si>
  <si>
    <t>Mezzogiorno e aree depresse</t>
  </si>
  <si>
    <t>Industria</t>
  </si>
  <si>
    <t>Esportazione</t>
  </si>
  <si>
    <t>Commercio, attività finanziarie e assicurative, trasporti e comunicazioni</t>
  </si>
  <si>
    <t>Agricoltura, foreste e pesca</t>
  </si>
  <si>
    <t>Edilizia e abitazioni</t>
  </si>
  <si>
    <t>Artigianato</t>
  </si>
  <si>
    <t>Calamità naturali</t>
  </si>
  <si>
    <t>altro</t>
  </si>
  <si>
    <t>di cui</t>
  </si>
  <si>
    <t>medie e piccole imprese</t>
  </si>
  <si>
    <t>agricoltura, foreste e pesca</t>
  </si>
  <si>
    <t>..</t>
  </si>
  <si>
    <t>Nord</t>
  </si>
  <si>
    <t>Centro</t>
  </si>
  <si>
    <t>Mezzogiorno</t>
  </si>
  <si>
    <t>ITALIA</t>
  </si>
  <si>
    <t>Valle d'Aosta/Valleée d'Aoste</t>
  </si>
  <si>
    <t>AREE GEOGRAFICHE</t>
  </si>
  <si>
    <r>
      <t>Fonte:</t>
    </r>
    <r>
      <rPr>
        <sz val="7"/>
        <rFont val="Arial"/>
        <family val="2"/>
      </rPr>
      <t xml:space="preserve"> Banca d'Italia</t>
    </r>
  </si>
  <si>
    <t>Altro</t>
  </si>
  <si>
    <t>-</t>
  </si>
  <si>
    <t>Si riporta a seguire l'aggiornamento a settembre 2008 (ultimo dato disponibile)</t>
  </si>
  <si>
    <r>
      <t xml:space="preserve">Tavola 18.19 - Finanziamenti agevolati per durata e categoria di leggi di incentivazione  </t>
    </r>
    <r>
      <rPr>
        <i/>
        <sz val="9"/>
        <rFont val="Arial"/>
        <family val="2"/>
      </rPr>
      <t>(consistenze in milioni di euro) -</t>
    </r>
    <r>
      <rPr>
        <b/>
        <sz val="9"/>
        <rFont val="Arial"/>
        <family val="2"/>
      </rPr>
      <t xml:space="preserve"> Valle d'Aosta e aree geografiche - Anno 2007</t>
    </r>
  </si>
  <si>
    <t>Valle d'Aosta/Vallée d'Aoste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</si>
</sst>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#,##0.0"/>
    <numFmt numFmtId="168" formatCode="&quot;€&quot;\ #,##0"/>
    <numFmt numFmtId="169" formatCode="#,##0.000"/>
    <numFmt numFmtId="170" formatCode="0.000"/>
    <numFmt numFmtId="171" formatCode="_-* #,##0.000_-;\-* #,##0.000_-;_-* &quot;-&quot;???_-;_-@_-"/>
    <numFmt numFmtId="172" formatCode="_-* #,##0.0000_-;\-* #,##0.0000_-;_-* &quot;-&quot;???_-;_-@_-"/>
    <numFmt numFmtId="173" formatCode="_-* #,##0.00_-;\-* #,##0.00_-;_-* &quot;-&quot;???_-;_-@_-"/>
    <numFmt numFmtId="174" formatCode="_-* #,##0.0_-;\-* #,##0.0_-;_-* &quot;-&quot;???_-;_-@_-"/>
    <numFmt numFmtId="175" formatCode="_-* #,##0.0_-;\-* #,##0.0_-;_-* &quot;-&quot;?_-;_-@_-"/>
    <numFmt numFmtId="176" formatCode="#,##0_ ;\-#,##0\ "/>
    <numFmt numFmtId="177" formatCode="_-* #,##0.0_-;\-* #,##0.0_-;_-* &quot;-&quot;??_-;_-@_-"/>
    <numFmt numFmtId="178" formatCode="_-* #,##0_-;\-* #,##0_-;_-* &quot;-&quot;??_-;_-@_-"/>
    <numFmt numFmtId="179" formatCode="_-* #,##0_-;\-* #,##0_-;_-* &quot;-&quot;???_-;_-@_-"/>
    <numFmt numFmtId="180" formatCode="_-* #,##0.0_-;\-* #,##0.0_-;_-* &quot;-&quot;_-;_-@_-"/>
    <numFmt numFmtId="181" formatCode="_-* #,##0.00_-;\-* #,##0.00_-;_-* &quot;-&quot;_-;_-@_-"/>
    <numFmt numFmtId="182" formatCode="0.0%"/>
    <numFmt numFmtId="183" formatCode="0.000000"/>
    <numFmt numFmtId="184" formatCode="0.00000"/>
    <numFmt numFmtId="185" formatCode="0.0000"/>
    <numFmt numFmtId="186" formatCode="#,##0.00_ ;\-#,##0.00\ "/>
  </numFmts>
  <fonts count="12">
    <font>
      <sz val="10"/>
      <color indexed="8"/>
      <name val="MS Sans Serif"/>
      <family val="0"/>
    </font>
    <font>
      <sz val="10"/>
      <name val="Arial Narrow"/>
      <family val="0"/>
    </font>
    <font>
      <u val="single"/>
      <sz val="10"/>
      <color indexed="12"/>
      <name val="MS Sans Serif"/>
      <family val="0"/>
    </font>
    <font>
      <u val="single"/>
      <sz val="10"/>
      <color indexed="20"/>
      <name val="MS Sans Serif"/>
      <family val="0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i/>
      <sz val="7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3" fontId="4" fillId="0" borderId="0" xfId="0" applyNumberFormat="1" applyFont="1" applyFill="1" applyAlignment="1">
      <alignment vertical="center" wrapText="1"/>
    </xf>
    <xf numFmtId="3" fontId="4" fillId="0" borderId="0" xfId="0" applyNumberFormat="1" applyFont="1" applyFill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Alignment="1">
      <alignment vertical="center" wrapText="1"/>
    </xf>
    <xf numFmtId="41" fontId="4" fillId="0" borderId="0" xfId="0" applyNumberFormat="1" applyFont="1" applyFill="1" applyBorder="1" applyAlignment="1">
      <alignment horizontal="right" vertical="center" wrapText="1"/>
    </xf>
    <xf numFmtId="41" fontId="5" fillId="0" borderId="0" xfId="0" applyNumberFormat="1" applyFont="1" applyFill="1" applyBorder="1" applyAlignment="1">
      <alignment horizontal="right" vertical="center" wrapText="1"/>
    </xf>
    <xf numFmtId="3" fontId="4" fillId="0" borderId="0" xfId="0" applyNumberFormat="1" applyFont="1" applyFill="1" applyAlignment="1">
      <alignment wrapText="1"/>
    </xf>
    <xf numFmtId="0" fontId="5" fillId="0" borderId="0" xfId="0" applyFont="1" applyBorder="1" applyAlignment="1">
      <alignment horizontal="left"/>
    </xf>
    <xf numFmtId="3" fontId="4" fillId="0" borderId="1" xfId="0" applyNumberFormat="1" applyFont="1" applyFill="1" applyBorder="1" applyAlignment="1">
      <alignment vertical="center" wrapText="1"/>
    </xf>
    <xf numFmtId="1" fontId="9" fillId="0" borderId="0" xfId="0" applyNumberFormat="1" applyFont="1" applyFill="1" applyAlignment="1">
      <alignment horizontal="left" wrapText="1"/>
    </xf>
    <xf numFmtId="0" fontId="0" fillId="0" borderId="0" xfId="0" applyBorder="1" applyAlignment="1">
      <alignment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41" fontId="10" fillId="0" borderId="0" xfId="0" applyNumberFormat="1" applyFont="1" applyFill="1" applyBorder="1" applyAlignment="1">
      <alignment horizontal="right" vertical="center" wrapText="1"/>
    </xf>
    <xf numFmtId="41" fontId="11" fillId="0" borderId="0" xfId="0" applyNumberFormat="1" applyFont="1" applyFill="1" applyBorder="1" applyAlignment="1">
      <alignment horizontal="right" vertical="center" wrapText="1"/>
    </xf>
    <xf numFmtId="3" fontId="10" fillId="0" borderId="1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Alignment="1">
      <alignment vertical="center" wrapText="1"/>
    </xf>
    <xf numFmtId="41" fontId="6" fillId="0" borderId="0" xfId="0" applyNumberFormat="1" applyFont="1" applyFill="1" applyBorder="1" applyAlignment="1">
      <alignment horizontal="right" vertical="center" wrapText="1"/>
    </xf>
    <xf numFmtId="3" fontId="6" fillId="0" borderId="0" xfId="0" applyNumberFormat="1" applyFont="1" applyFill="1" applyAlignment="1">
      <alignment horizontal="right" vertical="center" wrapText="1"/>
    </xf>
    <xf numFmtId="3" fontId="6" fillId="0" borderId="0" xfId="0" applyNumberFormat="1" applyFont="1" applyFill="1" applyAlignment="1">
      <alignment vertical="center" wrapText="1"/>
    </xf>
    <xf numFmtId="0" fontId="0" fillId="0" borderId="0" xfId="0" applyAlignment="1">
      <alignment vertical="center" wrapText="1"/>
    </xf>
    <xf numFmtId="3" fontId="4" fillId="0" borderId="3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3" fontId="7" fillId="0" borderId="0" xfId="0" applyNumberFormat="1" applyFont="1" applyFill="1" applyAlignment="1">
      <alignment horizontal="left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3" fontId="6" fillId="0" borderId="0" xfId="0" applyNumberFormat="1" applyFont="1" applyFill="1" applyAlignment="1">
      <alignment horizontal="left" wrapText="1"/>
    </xf>
    <xf numFmtId="3" fontId="4" fillId="0" borderId="2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S20"/>
  <sheetViews>
    <sheetView tabSelected="1" showOutlineSymbols="0" workbookViewId="0" topLeftCell="A1">
      <selection activeCell="M10" sqref="M10"/>
    </sheetView>
  </sheetViews>
  <sheetFormatPr defaultColWidth="9.140625" defaultRowHeight="12.75" customHeight="1"/>
  <cols>
    <col min="1" max="1" width="18.7109375" style="1" customWidth="1"/>
    <col min="2" max="4" width="9.7109375" style="1" customWidth="1"/>
    <col min="5" max="5" width="10.7109375" style="1" customWidth="1"/>
    <col min="6" max="6" width="15.7109375" style="1" customWidth="1"/>
    <col min="7" max="12" width="8.7109375" style="1" customWidth="1"/>
    <col min="13" max="13" width="10.7109375" style="1" customWidth="1"/>
    <col min="14" max="14" width="8.7109375" style="1" customWidth="1"/>
    <col min="15" max="16384" width="9.140625" style="1" customWidth="1"/>
  </cols>
  <sheetData>
    <row r="1" spans="1:14" ht="12.75" customHeight="1">
      <c r="A1" s="24" t="s">
        <v>26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3" ht="12.7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4" s="2" customFormat="1" ht="12.75" customHeight="1">
      <c r="A3" s="26" t="s">
        <v>21</v>
      </c>
      <c r="B3" s="23" t="s">
        <v>0</v>
      </c>
      <c r="C3" s="23"/>
      <c r="D3" s="23"/>
      <c r="E3" s="23"/>
      <c r="F3" s="23"/>
      <c r="G3" s="23"/>
      <c r="H3" s="23"/>
      <c r="I3" s="23"/>
      <c r="J3" s="23"/>
      <c r="K3" s="23"/>
      <c r="L3" s="23" t="s">
        <v>1</v>
      </c>
      <c r="M3" s="23"/>
      <c r="N3" s="22" t="s">
        <v>2</v>
      </c>
    </row>
    <row r="4" spans="1:14" s="2" customFormat="1" ht="12.75" customHeight="1">
      <c r="A4" s="27"/>
      <c r="B4" s="22" t="s">
        <v>3</v>
      </c>
      <c r="C4" s="30" t="s">
        <v>4</v>
      </c>
      <c r="D4" s="30"/>
      <c r="E4" s="22" t="s">
        <v>5</v>
      </c>
      <c r="F4" s="22" t="s">
        <v>6</v>
      </c>
      <c r="G4" s="22" t="s">
        <v>7</v>
      </c>
      <c r="H4" s="22" t="s">
        <v>8</v>
      </c>
      <c r="I4" s="22" t="s">
        <v>9</v>
      </c>
      <c r="J4" s="22" t="s">
        <v>10</v>
      </c>
      <c r="K4" s="22" t="s">
        <v>23</v>
      </c>
      <c r="L4" s="25" t="s">
        <v>2</v>
      </c>
      <c r="M4" s="13" t="s">
        <v>12</v>
      </c>
      <c r="N4" s="25"/>
    </row>
    <row r="5" spans="1:14" s="2" customFormat="1" ht="38.25" customHeight="1">
      <c r="A5" s="28"/>
      <c r="B5" s="23"/>
      <c r="C5" s="12" t="s">
        <v>13</v>
      </c>
      <c r="D5" s="12" t="s">
        <v>11</v>
      </c>
      <c r="E5" s="23"/>
      <c r="F5" s="23"/>
      <c r="G5" s="23"/>
      <c r="H5" s="23"/>
      <c r="I5" s="23"/>
      <c r="J5" s="23"/>
      <c r="K5" s="23"/>
      <c r="L5" s="23"/>
      <c r="M5" s="16" t="s">
        <v>14</v>
      </c>
      <c r="N5" s="23"/>
    </row>
    <row r="6" spans="1:14" s="2" customFormat="1" ht="12.75" customHeight="1">
      <c r="A6" s="11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12.75" customHeight="1">
      <c r="A7" s="25" t="s">
        <v>20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</row>
    <row r="8" spans="1:14" s="4" customFormat="1" ht="12.75" customHeight="1">
      <c r="A8" s="8"/>
      <c r="B8" s="5" t="s">
        <v>15</v>
      </c>
      <c r="C8" s="5" t="s">
        <v>15</v>
      </c>
      <c r="D8" s="5">
        <v>1</v>
      </c>
      <c r="E8" s="5">
        <v>0</v>
      </c>
      <c r="F8" s="5">
        <v>1</v>
      </c>
      <c r="G8" s="5">
        <v>2</v>
      </c>
      <c r="H8" s="5">
        <v>6</v>
      </c>
      <c r="I8" s="5">
        <v>2</v>
      </c>
      <c r="J8" s="5">
        <v>0</v>
      </c>
      <c r="K8" s="5">
        <v>33</v>
      </c>
      <c r="L8" s="5">
        <v>0</v>
      </c>
      <c r="M8" s="14">
        <v>0</v>
      </c>
      <c r="N8" s="5">
        <f>SUM(B8:L8)</f>
        <v>45</v>
      </c>
    </row>
    <row r="9" spans="1:14" s="4" customFormat="1" ht="12.75" customHeight="1">
      <c r="A9" s="8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15"/>
      <c r="N9" s="6"/>
    </row>
    <row r="10" spans="1:14" s="4" customFormat="1" ht="12.75" customHeight="1">
      <c r="A10" s="8" t="s">
        <v>19</v>
      </c>
      <c r="B10" s="6">
        <f aca="true" t="shared" si="0" ref="B10:M10">SUM(B11:B13)</f>
        <v>535</v>
      </c>
      <c r="C10" s="6">
        <f t="shared" si="0"/>
        <v>2903</v>
      </c>
      <c r="D10" s="6">
        <f t="shared" si="0"/>
        <v>980</v>
      </c>
      <c r="E10" s="6">
        <f t="shared" si="0"/>
        <v>3</v>
      </c>
      <c r="F10" s="6">
        <f t="shared" si="0"/>
        <v>1125</v>
      </c>
      <c r="G10" s="6">
        <f t="shared" si="0"/>
        <v>794</v>
      </c>
      <c r="H10" s="6">
        <f t="shared" si="0"/>
        <v>5958</v>
      </c>
      <c r="I10" s="6">
        <f t="shared" si="0"/>
        <v>2347</v>
      </c>
      <c r="J10" s="6">
        <f t="shared" si="0"/>
        <v>231</v>
      </c>
      <c r="K10" s="6">
        <f t="shared" si="0"/>
        <v>5106</v>
      </c>
      <c r="L10" s="6">
        <f t="shared" si="0"/>
        <v>297</v>
      </c>
      <c r="M10" s="15">
        <f t="shared" si="0"/>
        <v>127</v>
      </c>
      <c r="N10" s="6">
        <f>SUM(B10:L10)</f>
        <v>20279</v>
      </c>
    </row>
    <row r="11" spans="1:14" ht="12.75" customHeight="1">
      <c r="A11" s="8" t="s">
        <v>16</v>
      </c>
      <c r="B11" s="6">
        <f>78+9+12+26+1+15</f>
        <v>141</v>
      </c>
      <c r="C11" s="6">
        <f>314+27+763+42+428+93+289</f>
        <v>1956</v>
      </c>
      <c r="D11" s="6">
        <f>89+1+9+242+59+89+44+119</f>
        <v>652</v>
      </c>
      <c r="E11" s="6">
        <v>3</v>
      </c>
      <c r="F11" s="6">
        <f>75+1+40+57+82+142+109+139</f>
        <v>645</v>
      </c>
      <c r="G11" s="6">
        <f>21+2+4+14+36+40+44+61</f>
        <v>222</v>
      </c>
      <c r="H11" s="6">
        <f>166+6+152+361+384+152+151+209</f>
        <v>1581</v>
      </c>
      <c r="I11" s="6">
        <f>399+2+93+310+12+226+67+204</f>
        <v>1313</v>
      </c>
      <c r="J11" s="6">
        <f>67+35+5+2+49</f>
        <v>158</v>
      </c>
      <c r="K11" s="6">
        <f>422+33+100+715+380+352+302+445</f>
        <v>2749</v>
      </c>
      <c r="L11" s="6">
        <f>20+34+3+23+11+12</f>
        <v>103</v>
      </c>
      <c r="M11" s="15">
        <f>12+29+6+6</f>
        <v>53</v>
      </c>
      <c r="N11" s="6">
        <f>SUM(B11:L11)</f>
        <v>9523</v>
      </c>
    </row>
    <row r="12" spans="1:14" ht="12.75" customHeight="1">
      <c r="A12" s="8" t="s">
        <v>17</v>
      </c>
      <c r="B12" s="6">
        <f>7+8+9+26</f>
        <v>50</v>
      </c>
      <c r="C12" s="6">
        <f>114+64+42+141</f>
        <v>361</v>
      </c>
      <c r="D12" s="6">
        <f>28+52+5+131</f>
        <v>216</v>
      </c>
      <c r="E12" s="6">
        <v>0</v>
      </c>
      <c r="F12" s="6">
        <f>11+15+23+29</f>
        <v>78</v>
      </c>
      <c r="G12" s="6">
        <f>34+84+17+50</f>
        <v>185</v>
      </c>
      <c r="H12" s="6">
        <f>84+143+56+411</f>
        <v>694</v>
      </c>
      <c r="I12" s="6">
        <f>348+46+34+23</f>
        <v>451</v>
      </c>
      <c r="J12" s="6">
        <f>5+9+1+1</f>
        <v>16</v>
      </c>
      <c r="K12" s="6">
        <f>115+345+96+519</f>
        <v>1075</v>
      </c>
      <c r="L12" s="6">
        <f>44+14+1+33</f>
        <v>92</v>
      </c>
      <c r="M12" s="15">
        <f>1+18</f>
        <v>19</v>
      </c>
      <c r="N12" s="6">
        <f>SUM(B12:L12)</f>
        <v>3218</v>
      </c>
    </row>
    <row r="13" spans="1:14" ht="12.75" customHeight="1">
      <c r="A13" s="8" t="s">
        <v>18</v>
      </c>
      <c r="B13" s="6">
        <f>10+2+100+42+128+8+37+17</f>
        <v>344</v>
      </c>
      <c r="C13" s="6">
        <f>29+3+146+68+17+109+150+64</f>
        <v>586</v>
      </c>
      <c r="D13" s="6">
        <f>8+1+31+22+9+8+15+18</f>
        <v>112</v>
      </c>
      <c r="E13" s="6">
        <v>0</v>
      </c>
      <c r="F13" s="6">
        <f>45+2+27+14+5+13+134+162</f>
        <v>402</v>
      </c>
      <c r="G13" s="6">
        <f>15+4+47+36+4+19+187+75</f>
        <v>387</v>
      </c>
      <c r="H13" s="6">
        <f>36+8+100+15+12+55+1952+1505</f>
        <v>3683</v>
      </c>
      <c r="I13" s="6">
        <f>89+9+6+174+8+5+25+267</f>
        <v>583</v>
      </c>
      <c r="J13" s="6">
        <f>2+1+3+13+1+33+4</f>
        <v>57</v>
      </c>
      <c r="K13" s="6">
        <f>161+61+133+191+55+184+342+155</f>
        <v>1282</v>
      </c>
      <c r="L13" s="6">
        <f>59+13+13+2+7+8</f>
        <v>102</v>
      </c>
      <c r="M13" s="15">
        <f>43+2+2+3+5</f>
        <v>55</v>
      </c>
      <c r="N13" s="6">
        <f>SUM(B13:L13)</f>
        <v>7538</v>
      </c>
    </row>
    <row r="14" spans="1:14" ht="12.75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t="12.75" customHeight="1">
      <c r="A15" s="8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</row>
    <row r="16" spans="1:4" ht="12.75" customHeight="1">
      <c r="A16" s="10" t="s">
        <v>22</v>
      </c>
      <c r="C16" s="7"/>
      <c r="D16" s="7"/>
    </row>
    <row r="17" spans="1:4" ht="12.75" customHeight="1">
      <c r="A17" s="29"/>
      <c r="B17" s="29"/>
      <c r="C17" s="29"/>
      <c r="D17" s="29"/>
    </row>
    <row r="18" spans="1:19" s="17" customFormat="1" ht="12.75" customHeight="1">
      <c r="A18" s="20" t="s">
        <v>25</v>
      </c>
      <c r="B18" s="20"/>
      <c r="C18" s="20"/>
      <c r="D18" s="20"/>
      <c r="E18" s="20"/>
      <c r="F18" s="20"/>
      <c r="G18" s="20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</row>
    <row r="19" s="17" customFormat="1" ht="6" customHeight="1">
      <c r="H19" s="1"/>
    </row>
    <row r="20" spans="1:14" s="17" customFormat="1" ht="12.75" customHeight="1">
      <c r="A20" s="17" t="s">
        <v>27</v>
      </c>
      <c r="B20" s="18" t="s">
        <v>15</v>
      </c>
      <c r="C20" s="18" t="s">
        <v>15</v>
      </c>
      <c r="D20" s="17">
        <v>2</v>
      </c>
      <c r="E20" s="19" t="s">
        <v>24</v>
      </c>
      <c r="F20" s="17">
        <v>1</v>
      </c>
      <c r="G20" s="17">
        <v>2</v>
      </c>
      <c r="H20" s="17">
        <v>5</v>
      </c>
      <c r="I20" s="17">
        <v>2</v>
      </c>
      <c r="J20" s="19" t="s">
        <v>24</v>
      </c>
      <c r="K20" s="17">
        <v>29</v>
      </c>
      <c r="L20" s="18" t="s">
        <v>15</v>
      </c>
      <c r="M20" s="18" t="s">
        <v>15</v>
      </c>
      <c r="N20" s="18">
        <f>SUM(B20:L20)</f>
        <v>41</v>
      </c>
    </row>
  </sheetData>
  <mergeCells count="18">
    <mergeCell ref="A1:N1"/>
    <mergeCell ref="A7:N7"/>
    <mergeCell ref="A3:A5"/>
    <mergeCell ref="A17:D17"/>
    <mergeCell ref="C4:D4"/>
    <mergeCell ref="N3:N5"/>
    <mergeCell ref="L3:M3"/>
    <mergeCell ref="L4:L5"/>
    <mergeCell ref="F4:F5"/>
    <mergeCell ref="G4:G5"/>
    <mergeCell ref="B3:K3"/>
    <mergeCell ref="I4:I5"/>
    <mergeCell ref="J4:J5"/>
    <mergeCell ref="K4:K5"/>
    <mergeCell ref="A18:S18"/>
    <mergeCell ref="H4:H5"/>
    <mergeCell ref="E4:E5"/>
    <mergeCell ref="B4:B5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mpoletti</dc:creator>
  <cp:keywords/>
  <dc:description/>
  <cp:lastModifiedBy>mpoletti</cp:lastModifiedBy>
  <cp:lastPrinted>2009-05-25T10:56:03Z</cp:lastPrinted>
  <dcterms:created xsi:type="dcterms:W3CDTF">2008-02-21T16:24:52Z</dcterms:created>
  <dcterms:modified xsi:type="dcterms:W3CDTF">2009-05-28T12:57:13Z</dcterms:modified>
  <cp:category/>
  <cp:version/>
  <cp:contentType/>
  <cp:contentStatus/>
</cp:coreProperties>
</file>