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<sst xmlns="http://schemas.openxmlformats.org/spreadsheetml/2006/main" count="28" uniqueCount="19">
  <si>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Totale</t>
  </si>
  <si>
    <t>di cui</t>
  </si>
  <si>
    <t>Famiglie consumatrici e altri</t>
  </si>
  <si>
    <t>Società non finanziarie e famiglie produttrici</t>
  </si>
  <si>
    <t>Nord</t>
  </si>
  <si>
    <t>Centro</t>
  </si>
  <si>
    <t>Mezzogiorno</t>
  </si>
  <si>
    <t>ITALIA</t>
  </si>
  <si>
    <r>
      <t xml:space="preserve">Titoli in gestione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</si>
  <si>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2"/>
      </rPr>
      <t xml:space="preserve"> Banca d'Italia</t>
    </r>
  </si>
  <si>
    <r>
      <t>Titoli a custodia semplice e amministrata</t>
    </r>
    <r>
      <rPr>
        <i/>
        <sz val="8"/>
        <rFont val="Arial"/>
        <family val="2"/>
      </rPr>
      <t xml:space="preserve">  (b)</t>
    </r>
  </si>
  <si>
    <r>
      <t xml:space="preserve">Titoli  </t>
    </r>
    <r>
      <rPr>
        <i/>
        <sz val="8"/>
        <rFont val="Arial"/>
        <family val="2"/>
      </rPr>
      <t>(c)</t>
    </r>
  </si>
  <si>
    <t>(a) Complesso dei valori mobiliari, di proprietà della clientela, in deposito presso un intermediario per i quali esso, sulla base di un contratto di mandato, effettua il servizio di gestione 
       mobiliare.</t>
  </si>
  <si>
    <t>(b) Complesso dei valori mobiliari, di proprietà della clientela, in deposito presso un intermediario per i quali esso si impegna, sulla base di un contratto, alla custodia, alla riscossione delle 
      cedole, al ritiro e alla consegna dei certificati, alla cura dei raggruppamenti e dei frazionamenti, etc.</t>
  </si>
  <si>
    <t>(c) Complesso dei titoli e degli altri valori mobiliari, al netto delle passività di propria emissione, che l'intermediario riceve dalla clientela in deposito a custodia, in amministrazione o in
      connessione con la gestione dei patrimoni mobiliari.</t>
  </si>
  <si>
    <t>Si riporta a seguire l'aggiornamento a settembre 2008 (ultimo dato disponibile)</t>
  </si>
  <si>
    <r>
      <t xml:space="preserve">Tavola 18.17- Raccolta indiretta per localizzazione della clientela  e tipologia dei depositi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0"/>
      </rPr>
      <t xml:space="preserve"> - Valle d'Aosta e aree geografiche  - Anni 2003 - 2007 </t>
    </r>
  </si>
  <si>
    <t>Valle d'Aosta/Vallée d'Aoste</t>
  </si>
  <si>
    <t xml:space="preserve">ANNI
AREE GEOGRAFICHE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</si>
</sst>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4" fillId="0" borderId="0" xfId="19" applyNumberFormat="1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3" fontId="6" fillId="0" borderId="0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horizontal="center" vertical="center" wrapText="1"/>
      <protection/>
    </xf>
    <xf numFmtId="3" fontId="4" fillId="0" borderId="0" xfId="19" applyNumberFormat="1" applyFont="1" applyFill="1" applyAlignment="1">
      <alignment vertical="center"/>
      <protection/>
    </xf>
    <xf numFmtId="3" fontId="4" fillId="0" borderId="0" xfId="19" applyNumberFormat="1" applyFont="1" applyFill="1" applyBorder="1" applyAlignment="1">
      <alignment vertical="center"/>
      <protection/>
    </xf>
    <xf numFmtId="0" fontId="7" fillId="0" borderId="0" xfId="19" applyFont="1" applyFill="1" applyAlignment="1">
      <alignment horizontal="center" vertical="center"/>
      <protection/>
    </xf>
    <xf numFmtId="0" fontId="4" fillId="0" borderId="1" xfId="19" applyFont="1" applyFill="1" applyBorder="1" applyAlignment="1">
      <alignment vertical="center"/>
      <protection/>
    </xf>
    <xf numFmtId="3" fontId="4" fillId="0" borderId="1" xfId="19" applyNumberFormat="1" applyFont="1" applyFill="1" applyBorder="1" applyAlignment="1">
      <alignment vertical="center"/>
      <protection/>
    </xf>
    <xf numFmtId="0" fontId="3" fillId="0" borderId="0" xfId="19" applyFill="1" applyBorder="1" applyAlignment="1">
      <alignment vertical="center"/>
      <protection/>
    </xf>
    <xf numFmtId="3" fontId="3" fillId="0" borderId="0" xfId="19" applyNumberFormat="1" applyFill="1" applyBorder="1" applyAlignment="1">
      <alignment vertical="center"/>
      <protection/>
    </xf>
    <xf numFmtId="3" fontId="8" fillId="0" borderId="0" xfId="19" applyNumberFormat="1" applyFont="1" applyFill="1" applyBorder="1" applyAlignment="1">
      <alignment vertical="center"/>
      <protection/>
    </xf>
    <xf numFmtId="0" fontId="3" fillId="0" borderId="0" xfId="19" applyFill="1" applyBorder="1" applyAlignment="1">
      <alignment/>
      <protection/>
    </xf>
    <xf numFmtId="3" fontId="3" fillId="0" borderId="0" xfId="19" applyNumberFormat="1" applyFill="1" applyBorder="1" applyAlignment="1">
      <alignment/>
      <protection/>
    </xf>
    <xf numFmtId="3" fontId="8" fillId="0" borderId="0" xfId="19" applyNumberFormat="1" applyFont="1" applyFill="1" applyBorder="1" applyAlignment="1">
      <alignment/>
      <protection/>
    </xf>
    <xf numFmtId="0" fontId="3" fillId="0" borderId="0" xfId="19" applyFill="1" applyAlignment="1">
      <alignment vertical="center"/>
      <protection/>
    </xf>
    <xf numFmtId="3" fontId="3" fillId="0" borderId="0" xfId="19" applyNumberFormat="1" applyFill="1" applyAlignment="1">
      <alignment vertical="center"/>
      <protection/>
    </xf>
    <xf numFmtId="3" fontId="8" fillId="0" borderId="0" xfId="19" applyNumberFormat="1" applyFont="1" applyFill="1" applyAlignment="1">
      <alignment vertical="center"/>
      <protection/>
    </xf>
    <xf numFmtId="0" fontId="12" fillId="0" borderId="0" xfId="19" applyFont="1" applyFill="1" applyAlignment="1">
      <alignment/>
      <protection/>
    </xf>
    <xf numFmtId="0" fontId="9" fillId="0" borderId="0" xfId="0" applyFont="1" applyFill="1" applyAlignment="1">
      <alignment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Font="1" applyFill="1" applyAlignment="1">
      <alignment horizontal="left" vertical="center"/>
      <protection/>
    </xf>
    <xf numFmtId="0" fontId="7" fillId="0" borderId="0" xfId="19" applyFont="1" applyFill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3" fontId="6" fillId="0" borderId="0" xfId="19" applyNumberFormat="1" applyFont="1" applyFill="1" applyAlignment="1">
      <alignment vertical="center"/>
      <protection/>
    </xf>
    <xf numFmtId="3" fontId="6" fillId="0" borderId="0" xfId="19" applyNumberFormat="1" applyFont="1" applyFill="1" applyBorder="1" applyAlignment="1">
      <alignment vertical="center"/>
      <protection/>
    </xf>
    <xf numFmtId="3" fontId="7" fillId="0" borderId="0" xfId="19" applyNumberFormat="1" applyFont="1" applyFill="1" applyBorder="1" applyAlignment="1">
      <alignment vertical="center"/>
      <protection/>
    </xf>
    <xf numFmtId="3" fontId="13" fillId="0" borderId="0" xfId="19" applyNumberFormat="1" applyFont="1" applyFill="1" applyBorder="1" applyAlignment="1">
      <alignment vertical="center"/>
      <protection/>
    </xf>
    <xf numFmtId="3" fontId="7" fillId="0" borderId="0" xfId="19" applyNumberFormat="1" applyFont="1" applyFill="1" applyAlignment="1">
      <alignment vertical="center"/>
      <protection/>
    </xf>
    <xf numFmtId="3" fontId="13" fillId="0" borderId="0" xfId="19" applyNumberFormat="1" applyFont="1" applyFill="1" applyAlignment="1">
      <alignment vertical="center"/>
      <protection/>
    </xf>
    <xf numFmtId="3" fontId="9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9" fillId="0" borderId="0" xfId="19" applyNumberFormat="1" applyFont="1" applyFill="1" applyAlignment="1">
      <alignment vertical="center"/>
      <protection/>
    </xf>
    <xf numFmtId="3" fontId="12" fillId="0" borderId="0" xfId="19" applyNumberFormat="1" applyFont="1" applyFill="1" applyAlignment="1">
      <alignment vertical="center"/>
      <protection/>
    </xf>
    <xf numFmtId="3" fontId="9" fillId="0" borderId="0" xfId="0" applyNumberFormat="1" applyFont="1" applyFill="1" applyAlignment="1">
      <alignment vertical="center" wrapText="1"/>
    </xf>
    <xf numFmtId="3" fontId="4" fillId="0" borderId="2" xfId="19" applyNumberFormat="1" applyFont="1" applyFill="1" applyBorder="1" applyAlignment="1">
      <alignment horizontal="center" vertical="center"/>
      <protection/>
    </xf>
    <xf numFmtId="3" fontId="4" fillId="0" borderId="0" xfId="19" applyNumberFormat="1" applyFont="1" applyFill="1" applyBorder="1" applyAlignment="1">
      <alignment horizontal="right"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6" fillId="0" borderId="2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4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3" fontId="4" fillId="0" borderId="3" xfId="19" applyNumberFormat="1" applyFont="1" applyFill="1" applyBorder="1" applyAlignment="1">
      <alignment vertical="center" wrapText="1"/>
      <protection/>
    </xf>
    <xf numFmtId="3" fontId="4" fillId="0" borderId="0" xfId="19" applyNumberFormat="1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9" fillId="0" borderId="0" xfId="19" applyFont="1" applyFill="1" applyAlignment="1">
      <alignment vertical="center" wrapText="1"/>
      <protection/>
    </xf>
    <xf numFmtId="3" fontId="9" fillId="0" borderId="0" xfId="19" applyNumberFormat="1" applyFont="1" applyFill="1" applyAlignment="1">
      <alignment horizontal="left" wrapText="1"/>
      <protection/>
    </xf>
    <xf numFmtId="0" fontId="4" fillId="0" borderId="0" xfId="19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 topLeftCell="A1">
      <selection activeCell="M4" sqref="M4"/>
    </sheetView>
  </sheetViews>
  <sheetFormatPr defaultColWidth="9.140625" defaultRowHeight="12.75"/>
  <cols>
    <col min="1" max="1" width="21.57421875" style="0" customWidth="1"/>
    <col min="2" max="2" width="9.28125" style="0" bestFit="1" customWidth="1"/>
    <col min="3" max="3" width="11.00390625" style="0" customWidth="1"/>
    <col min="4" max="4" width="9.8515625" style="0" customWidth="1"/>
    <col min="5" max="5" width="9.7109375" style="0" bestFit="1" customWidth="1"/>
    <col min="6" max="6" width="11.140625" style="0" customWidth="1"/>
    <col min="7" max="7" width="12.421875" style="0" customWidth="1"/>
    <col min="8" max="8" width="9.7109375" style="0" bestFit="1" customWidth="1"/>
    <col min="9" max="9" width="10.421875" style="0" customWidth="1"/>
    <col min="10" max="10" width="9.28125" style="0" bestFit="1" customWidth="1"/>
  </cols>
  <sheetData>
    <row r="1" spans="1:10" ht="34.5" customHeight="1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44" t="s">
        <v>18</v>
      </c>
      <c r="B2" s="37" t="s">
        <v>8</v>
      </c>
      <c r="C2" s="37"/>
      <c r="D2" s="37"/>
      <c r="E2" s="41" t="s">
        <v>10</v>
      </c>
      <c r="F2" s="42"/>
      <c r="G2" s="42"/>
      <c r="H2" s="37" t="s">
        <v>11</v>
      </c>
      <c r="I2" s="37"/>
      <c r="J2" s="37"/>
    </row>
    <row r="3" spans="1:10" ht="12.75">
      <c r="A3" s="45"/>
      <c r="B3" s="38" t="s">
        <v>0</v>
      </c>
      <c r="C3" s="40" t="s">
        <v>1</v>
      </c>
      <c r="D3" s="40"/>
      <c r="E3" s="38" t="s">
        <v>0</v>
      </c>
      <c r="F3" s="40" t="s">
        <v>1</v>
      </c>
      <c r="G3" s="40"/>
      <c r="H3" s="38" t="s">
        <v>0</v>
      </c>
      <c r="I3" s="40" t="s">
        <v>1</v>
      </c>
      <c r="J3" s="40"/>
    </row>
    <row r="4" spans="1:10" ht="56.25">
      <c r="A4" s="46"/>
      <c r="B4" s="39"/>
      <c r="C4" s="25" t="s">
        <v>2</v>
      </c>
      <c r="D4" s="25" t="s">
        <v>3</v>
      </c>
      <c r="E4" s="39"/>
      <c r="F4" s="25" t="s">
        <v>2</v>
      </c>
      <c r="G4" s="25" t="s">
        <v>3</v>
      </c>
      <c r="H4" s="39"/>
      <c r="I4" s="25" t="s">
        <v>2</v>
      </c>
      <c r="J4" s="25" t="s">
        <v>3</v>
      </c>
    </row>
    <row r="5" spans="1:10" ht="12.75">
      <c r="A5" s="2"/>
      <c r="B5" s="1"/>
      <c r="C5" s="3"/>
      <c r="D5" s="3"/>
      <c r="E5" s="4"/>
      <c r="F5" s="3"/>
      <c r="G5" s="3"/>
      <c r="H5" s="1"/>
      <c r="I5" s="3"/>
      <c r="J5" s="3"/>
    </row>
    <row r="6" spans="1:10" ht="12.75">
      <c r="A6" s="21">
        <v>2003</v>
      </c>
      <c r="B6" s="5">
        <v>152</v>
      </c>
      <c r="C6" s="26">
        <v>145</v>
      </c>
      <c r="D6" s="26">
        <v>6</v>
      </c>
      <c r="E6" s="5">
        <v>2140</v>
      </c>
      <c r="F6" s="26">
        <v>1295</v>
      </c>
      <c r="G6" s="26">
        <v>101</v>
      </c>
      <c r="H6" s="5">
        <v>2292</v>
      </c>
      <c r="I6" s="26">
        <v>1440</v>
      </c>
      <c r="J6" s="26">
        <v>107</v>
      </c>
    </row>
    <row r="7" spans="1:10" ht="12.75">
      <c r="A7" s="21">
        <v>2004</v>
      </c>
      <c r="B7" s="5">
        <v>88</v>
      </c>
      <c r="C7" s="26">
        <v>84</v>
      </c>
      <c r="D7" s="26">
        <v>4</v>
      </c>
      <c r="E7" s="5">
        <v>2100</v>
      </c>
      <c r="F7" s="26">
        <v>1261</v>
      </c>
      <c r="G7" s="26">
        <v>88</v>
      </c>
      <c r="H7" s="6">
        <v>2187</v>
      </c>
      <c r="I7" s="27">
        <v>1345</v>
      </c>
      <c r="J7" s="27">
        <v>92</v>
      </c>
    </row>
    <row r="8" spans="1:10" ht="12.75">
      <c r="A8" s="22">
        <v>2005</v>
      </c>
      <c r="B8" s="5">
        <v>112</v>
      </c>
      <c r="C8" s="26">
        <v>92</v>
      </c>
      <c r="D8" s="26">
        <v>5</v>
      </c>
      <c r="E8" s="5">
        <v>2213</v>
      </c>
      <c r="F8" s="26">
        <v>1274</v>
      </c>
      <c r="G8" s="26">
        <v>95</v>
      </c>
      <c r="H8" s="5">
        <v>2326</v>
      </c>
      <c r="I8" s="26">
        <v>1366</v>
      </c>
      <c r="J8" s="26">
        <v>100</v>
      </c>
    </row>
    <row r="9" spans="1:10" ht="12.75">
      <c r="A9" s="21">
        <v>2006</v>
      </c>
      <c r="B9" s="5">
        <v>278</v>
      </c>
      <c r="C9" s="26">
        <v>99</v>
      </c>
      <c r="D9" s="26">
        <v>6</v>
      </c>
      <c r="E9" s="5">
        <v>2281</v>
      </c>
      <c r="F9" s="26">
        <v>1266</v>
      </c>
      <c r="G9" s="26">
        <v>97</v>
      </c>
      <c r="H9" s="5">
        <v>2559</v>
      </c>
      <c r="I9" s="26">
        <v>1365</v>
      </c>
      <c r="J9" s="26">
        <v>103</v>
      </c>
    </row>
    <row r="10" spans="1:10" ht="12.75">
      <c r="A10" s="22"/>
      <c r="B10" s="5"/>
      <c r="C10" s="26"/>
      <c r="D10" s="26"/>
      <c r="E10" s="5"/>
      <c r="F10" s="26"/>
      <c r="G10" s="26"/>
      <c r="H10" s="5"/>
      <c r="I10" s="26"/>
      <c r="J10" s="26"/>
    </row>
    <row r="11" spans="1:10" ht="12.75">
      <c r="A11" s="50">
        <v>2007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.75">
      <c r="A12" s="33" t="s">
        <v>17</v>
      </c>
      <c r="B12" s="5">
        <v>120</v>
      </c>
      <c r="C12" s="26">
        <v>75</v>
      </c>
      <c r="D12" s="26">
        <v>3</v>
      </c>
      <c r="E12" s="5">
        <v>2365</v>
      </c>
      <c r="F12" s="26">
        <v>1309</v>
      </c>
      <c r="G12" s="26">
        <v>136</v>
      </c>
      <c r="H12" s="5">
        <v>2485</v>
      </c>
      <c r="I12" s="26">
        <v>1384</v>
      </c>
      <c r="J12" s="26">
        <v>140</v>
      </c>
    </row>
    <row r="13" spans="1:10" ht="12.75">
      <c r="A13" s="7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23" t="s">
        <v>7</v>
      </c>
      <c r="B14" s="28">
        <f aca="true" t="shared" si="0" ref="B14:J14">SUM(B15:B17)</f>
        <v>81214</v>
      </c>
      <c r="C14" s="29">
        <f t="shared" si="0"/>
        <v>52013</v>
      </c>
      <c r="D14" s="29">
        <f t="shared" si="0"/>
        <v>5433</v>
      </c>
      <c r="E14" s="28">
        <f t="shared" si="0"/>
        <v>1071625</v>
      </c>
      <c r="F14" s="29">
        <f t="shared" si="0"/>
        <v>509599</v>
      </c>
      <c r="G14" s="29">
        <f t="shared" si="0"/>
        <v>111790</v>
      </c>
      <c r="H14" s="28">
        <f t="shared" si="0"/>
        <v>1152842</v>
      </c>
      <c r="I14" s="29">
        <f t="shared" si="0"/>
        <v>561611</v>
      </c>
      <c r="J14" s="29">
        <f t="shared" si="0"/>
        <v>117225</v>
      </c>
    </row>
    <row r="15" spans="1:10" ht="12.75">
      <c r="A15" s="24" t="s">
        <v>4</v>
      </c>
      <c r="B15" s="30">
        <f>13625+120+1739+29297+922+5483+1370+9756</f>
        <v>62312</v>
      </c>
      <c r="C15" s="31">
        <f>5870+75+1562+19078+789+3215+713+7987</f>
        <v>39289</v>
      </c>
      <c r="D15" s="31">
        <f>400+3+71+1431+46+477+193+923</f>
        <v>3544</v>
      </c>
      <c r="E15" s="30">
        <f>112604+2365+29564+322197+10427+65707+102125+101985</f>
        <v>746974</v>
      </c>
      <c r="F15" s="31">
        <f>65464+1309+23447+136727+6359+46526+10991+66250</f>
        <v>357073</v>
      </c>
      <c r="G15" s="31">
        <f>6835+136+1527+14558+996+5563+1140+10255</f>
        <v>41010</v>
      </c>
      <c r="H15" s="30">
        <f>126230+2485+31303+351495+11349+71189+103495+111741</f>
        <v>809287</v>
      </c>
      <c r="I15" s="31">
        <f>71334+1384+25009+155805+7148+49742+11704+74237</f>
        <v>396363</v>
      </c>
      <c r="J15" s="31">
        <f>7235+140+1598+15990+1043+6040+1333+11178</f>
        <v>44557</v>
      </c>
    </row>
    <row r="16" spans="1:10" ht="12.75">
      <c r="A16" s="23" t="s">
        <v>5</v>
      </c>
      <c r="B16" s="28">
        <f>1325+4821+550+7525</f>
        <v>14221</v>
      </c>
      <c r="C16" s="29">
        <f>1155+2737+475+4314</f>
        <v>8681</v>
      </c>
      <c r="D16" s="29">
        <f>113+671+50+449</f>
        <v>1283</v>
      </c>
      <c r="E16" s="28">
        <f>10254+45567+6528+186004</f>
        <v>248353</v>
      </c>
      <c r="F16" s="29">
        <f>9197+27985+5367+42128</f>
        <v>84677</v>
      </c>
      <c r="G16" s="29">
        <f>859+4634+516+58457</f>
        <v>64466</v>
      </c>
      <c r="H16" s="28">
        <f>11579+50388+7078+193530</f>
        <v>262575</v>
      </c>
      <c r="I16" s="29">
        <f>10352+30723+5841+46441</f>
        <v>93357</v>
      </c>
      <c r="J16" s="29">
        <f>971+5305+566+58906</f>
        <v>65748</v>
      </c>
    </row>
    <row r="17" spans="1:10" ht="12.75">
      <c r="A17" s="23" t="s">
        <v>6</v>
      </c>
      <c r="B17" s="28">
        <f>440+23+1399+992+93+184+1153+397</f>
        <v>4681</v>
      </c>
      <c r="C17" s="29">
        <f>405+23+1252+866+89+154+932+322</f>
        <v>4043</v>
      </c>
      <c r="D17" s="29">
        <f>31+1+137+126+4+30+207+70</f>
        <v>606</v>
      </c>
      <c r="E17" s="28">
        <f>5727+870+24109+16506+1703+4913+16986+5484</f>
        <v>76298</v>
      </c>
      <c r="F17" s="29">
        <f>5140+809+21584+14883+1559+4104+15287+4483</f>
        <v>67849</v>
      </c>
      <c r="G17" s="29">
        <f>453+60+1851+1434+143+563+1242+568</f>
        <v>6314</v>
      </c>
      <c r="H17" s="28">
        <f>6167+894+25508+17498+1796+5097+18139+5881</f>
        <v>80980</v>
      </c>
      <c r="I17" s="29">
        <f>5545+831+22836+15749+1648+4258+16219+4805</f>
        <v>71891</v>
      </c>
      <c r="J17" s="29">
        <f>484+61+1988+1560+147+593+1449+638</f>
        <v>6920</v>
      </c>
    </row>
    <row r="18" spans="1:10" ht="12.75">
      <c r="A18" s="8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10"/>
      <c r="B19" s="11"/>
      <c r="C19" s="12"/>
      <c r="D19" s="12"/>
      <c r="E19" s="11"/>
      <c r="F19" s="12"/>
      <c r="G19" s="12"/>
      <c r="H19" s="11"/>
      <c r="I19" s="12"/>
      <c r="J19" s="12"/>
    </row>
    <row r="20" spans="1:10" ht="12.75">
      <c r="A20" s="19" t="s">
        <v>9</v>
      </c>
      <c r="B20" s="13"/>
      <c r="C20" s="14"/>
      <c r="D20" s="14"/>
      <c r="E20" s="14"/>
      <c r="F20" s="14"/>
      <c r="G20" s="15"/>
      <c r="H20" s="15"/>
      <c r="I20" s="14"/>
      <c r="J20" s="15"/>
    </row>
    <row r="21" spans="1:10" ht="12.75">
      <c r="A21" s="49"/>
      <c r="B21" s="49"/>
      <c r="C21" s="49"/>
      <c r="D21" s="49"/>
      <c r="E21" s="15"/>
      <c r="F21" s="14"/>
      <c r="G21" s="15"/>
      <c r="H21" s="15"/>
      <c r="I21" s="14"/>
      <c r="J21" s="15"/>
    </row>
    <row r="22" spans="1:10" ht="25.5" customHeight="1">
      <c r="A22" s="48" t="s">
        <v>12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2" ht="29.25" customHeight="1">
      <c r="A23" s="47" t="s">
        <v>13</v>
      </c>
      <c r="B23" s="47"/>
      <c r="C23" s="47"/>
      <c r="D23" s="47"/>
      <c r="E23" s="47"/>
      <c r="F23" s="47"/>
      <c r="G23" s="47"/>
      <c r="H23" s="47"/>
      <c r="I23" s="47"/>
      <c r="J23" s="47"/>
      <c r="K23" s="20"/>
      <c r="L23" s="20"/>
    </row>
    <row r="24" spans="1:10" ht="25.5" customHeight="1">
      <c r="A24" s="48" t="s">
        <v>14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2.75">
      <c r="A25" s="16"/>
      <c r="B25" s="17"/>
      <c r="C25" s="18"/>
      <c r="D25" s="18"/>
      <c r="E25" s="17"/>
      <c r="F25" s="18"/>
      <c r="G25" s="18"/>
      <c r="H25" s="17"/>
      <c r="I25" s="18"/>
      <c r="J25" s="18"/>
    </row>
    <row r="26" spans="1:8" s="32" customFormat="1" ht="12.75" customHeight="1">
      <c r="A26" s="36" t="s">
        <v>15</v>
      </c>
      <c r="B26" s="36"/>
      <c r="C26" s="36"/>
      <c r="D26" s="36"/>
      <c r="E26" s="36"/>
      <c r="F26" s="36"/>
      <c r="G26" s="36"/>
      <c r="H26" s="33"/>
    </row>
    <row r="27" s="32" customFormat="1" ht="6" customHeight="1">
      <c r="H27" s="33"/>
    </row>
    <row r="28" spans="1:10" s="32" customFormat="1" ht="12.75" customHeight="1">
      <c r="A28" s="32" t="s">
        <v>17</v>
      </c>
      <c r="B28" s="34">
        <v>36</v>
      </c>
      <c r="C28" s="35">
        <v>32</v>
      </c>
      <c r="D28" s="35">
        <v>4</v>
      </c>
      <c r="E28" s="34">
        <v>2492</v>
      </c>
      <c r="F28" s="35">
        <v>1462</v>
      </c>
      <c r="G28" s="35">
        <v>143</v>
      </c>
      <c r="H28" s="34">
        <v>2527</v>
      </c>
      <c r="I28" s="35">
        <v>1494</v>
      </c>
      <c r="J28" s="35">
        <v>147</v>
      </c>
    </row>
  </sheetData>
  <mergeCells count="17">
    <mergeCell ref="A1:J1"/>
    <mergeCell ref="A2:A4"/>
    <mergeCell ref="A23:J23"/>
    <mergeCell ref="A24:J24"/>
    <mergeCell ref="A21:D21"/>
    <mergeCell ref="A11:J11"/>
    <mergeCell ref="A22:J22"/>
    <mergeCell ref="H2:J2"/>
    <mergeCell ref="H3:H4"/>
    <mergeCell ref="I3:J3"/>
    <mergeCell ref="A26:G26"/>
    <mergeCell ref="B2:D2"/>
    <mergeCell ref="B3:B4"/>
    <mergeCell ref="C3:D3"/>
    <mergeCell ref="F3:G3"/>
    <mergeCell ref="E3:E4"/>
    <mergeCell ref="E2:G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2009-05-25T10:54:43Z</cp:lastPrinted>
  <dcterms:created xsi:type="dcterms:W3CDTF">2008-02-21T16:13:50Z</dcterms:created>
  <dcterms:modified xsi:type="dcterms:W3CDTF">2009-05-26T14:14:26Z</dcterms:modified>
  <cp:category/>
  <cp:version/>
  <cp:contentType/>
  <cp:contentStatus/>
</cp:coreProperties>
</file>