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R:\PROFTUR\31 - LR 4-2004_Rifugi\1.Contributi l.r. 4 del 2004\1-Modulistica-leggi-DGR\3-Modulistica\1-Domanda rifugi\Prospetto\"/>
    </mc:Choice>
  </mc:AlternateContent>
  <xr:revisionPtr revIDLastSave="0" documentId="13_ncr:1_{7610B485-3A35-4AF6-B3B3-44E4E0AA5D76}" xr6:coauthVersionLast="47" xr6:coauthVersionMax="47" xr10:uidLastSave="{00000000-0000-0000-0000-000000000000}"/>
  <bookViews>
    <workbookView xWindow="-120" yWindow="-120" windowWidth="29040" windowHeight="15840" activeTab="1" xr2:uid="{86A66872-C80E-4AE5-820A-0B4593C4B2B6}"/>
  </bookViews>
  <sheets>
    <sheet name="Istruzioni" sheetId="2" r:id="rId1"/>
    <sheet name="Esempio" sheetId="1" r:id="rId2"/>
    <sheet name="VAR.PREZZI E.P.RAV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7" i="1" l="1"/>
  <c r="C58" i="1" s="1"/>
  <c r="K59" i="1"/>
  <c r="K56" i="1"/>
  <c r="L56" i="1" s="1"/>
  <c r="K55" i="1"/>
  <c r="L55" i="1" s="1"/>
  <c r="K48" i="1"/>
  <c r="L48" i="1" s="1"/>
  <c r="K52" i="1"/>
  <c r="K51" i="1"/>
  <c r="K50" i="1"/>
  <c r="K49" i="1"/>
  <c r="L49" i="1" s="1"/>
  <c r="L52" i="1"/>
  <c r="L51" i="1"/>
  <c r="L50" i="1"/>
  <c r="L59" i="1"/>
  <c r="I45" i="1"/>
  <c r="I44" i="1"/>
  <c r="I42" i="1"/>
  <c r="I41" i="1"/>
  <c r="I37" i="1"/>
  <c r="I36" i="1"/>
  <c r="I35" i="1"/>
  <c r="I20" i="1"/>
  <c r="I21" i="1"/>
  <c r="I22" i="1"/>
  <c r="I23" i="1"/>
  <c r="I24" i="1"/>
  <c r="I25" i="1"/>
  <c r="I26" i="1"/>
  <c r="I27" i="1"/>
  <c r="I28" i="1"/>
  <c r="I29" i="1"/>
  <c r="I30" i="1"/>
  <c r="I31" i="1"/>
  <c r="K9" i="1"/>
  <c r="J45" i="1" s="1"/>
  <c r="K45" i="1" s="1"/>
  <c r="L45" i="1" s="1"/>
  <c r="I19" i="1"/>
  <c r="J31" i="1"/>
  <c r="K31" i="1" s="1"/>
  <c r="L31" i="1" s="1"/>
  <c r="J30" i="1"/>
  <c r="K30" i="1" s="1"/>
  <c r="L30" i="1" s="1"/>
  <c r="J29" i="1"/>
  <c r="K29" i="1" s="1"/>
  <c r="L29" i="1" s="1"/>
  <c r="J28" i="1"/>
  <c r="K28" i="1" s="1"/>
  <c r="L28" i="1" s="1"/>
  <c r="J27" i="1"/>
  <c r="K27" i="1" s="1"/>
  <c r="L27" i="1" s="1"/>
  <c r="J26" i="1"/>
  <c r="K26" i="1" s="1"/>
  <c r="L26" i="1" s="1"/>
  <c r="J25" i="1"/>
  <c r="K25" i="1" s="1"/>
  <c r="L25" i="1" s="1"/>
  <c r="J24" i="1"/>
  <c r="K24" i="1" s="1"/>
  <c r="L24" i="1" s="1"/>
  <c r="J23" i="1"/>
  <c r="K23" i="1" s="1"/>
  <c r="L23" i="1" s="1"/>
  <c r="J22" i="1"/>
  <c r="K22" i="1" s="1"/>
  <c r="L22" i="1" s="1"/>
  <c r="J21" i="1"/>
  <c r="K21" i="1" s="1"/>
  <c r="L21" i="1" s="1"/>
  <c r="J20" i="1"/>
  <c r="K20" i="1" s="1"/>
  <c r="L20" i="1" s="1"/>
  <c r="H59" i="1"/>
  <c r="H56" i="1"/>
  <c r="H55" i="1"/>
  <c r="C15" i="1"/>
  <c r="C18" i="1"/>
  <c r="C19" i="1" s="1"/>
  <c r="C20" i="1" s="1"/>
  <c r="C21" i="1" s="1"/>
  <c r="C22" i="1" s="1"/>
  <c r="C23" i="1" s="1"/>
  <c r="C24" i="1" s="1"/>
  <c r="C25" i="1" s="1"/>
  <c r="C26" i="1" s="1"/>
  <c r="C27" i="1" s="1"/>
  <c r="C28" i="1" s="1"/>
  <c r="C29" i="1" s="1"/>
  <c r="C30" i="1" s="1"/>
  <c r="C31" i="1" s="1"/>
  <c r="C35" i="1" s="1"/>
  <c r="C36" i="1" s="1"/>
  <c r="C37" i="1" s="1"/>
  <c r="C40" i="1" s="1"/>
  <c r="C41" i="1" s="1"/>
  <c r="C42" i="1" s="1"/>
  <c r="C43" i="1" s="1"/>
  <c r="C44" i="1" s="1"/>
  <c r="C45" i="1" s="1"/>
  <c r="C48" i="1" s="1"/>
  <c r="C49" i="1" s="1"/>
  <c r="C50" i="1" s="1"/>
  <c r="C51" i="1" s="1"/>
  <c r="C52" i="1" s="1"/>
  <c r="C55" i="1" s="1"/>
  <c r="C56" i="1" s="1"/>
  <c r="C59" i="1" s="1"/>
  <c r="J36" i="1" l="1"/>
  <c r="K36" i="1" s="1"/>
  <c r="L36" i="1" s="1"/>
  <c r="J41" i="1"/>
  <c r="K41" i="1" s="1"/>
  <c r="L41" i="1" s="1"/>
  <c r="J44" i="1"/>
  <c r="K44" i="1" s="1"/>
  <c r="L44" i="1" s="1"/>
  <c r="J35" i="1"/>
  <c r="K35" i="1" s="1"/>
  <c r="L35" i="1" s="1"/>
  <c r="J37" i="1"/>
  <c r="K37" i="1" s="1"/>
  <c r="L37" i="1" s="1"/>
  <c r="J42" i="1"/>
  <c r="K42" i="1" s="1"/>
  <c r="L42" i="1" s="1"/>
  <c r="J19" i="1"/>
  <c r="K19" i="1" s="1"/>
  <c r="L19" i="1" s="1"/>
  <c r="L53" i="1"/>
  <c r="L46" i="1" l="1"/>
  <c r="L38" i="1"/>
  <c r="L32" i="1"/>
  <c r="L60" i="1" l="1"/>
  <c r="L62" i="1" s="1"/>
  <c r="L64" i="1" s="1"/>
</calcChain>
</file>

<file path=xl/sharedStrings.xml><?xml version="1.0" encoding="utf-8"?>
<sst xmlns="http://schemas.openxmlformats.org/spreadsheetml/2006/main" count="150" uniqueCount="143">
  <si>
    <t>STRUTTURA:</t>
  </si>
  <si>
    <t xml:space="preserve">COMUNE DI: </t>
  </si>
  <si>
    <t xml:space="preserve">COMMITTENTE: </t>
  </si>
  <si>
    <t>DOCUMENTAZIONE PRESENTATA:</t>
  </si>
  <si>
    <t xml:space="preserve">Computo Metrico Estimativo </t>
  </si>
  <si>
    <t>Quota:</t>
  </si>
  <si>
    <r>
      <t xml:space="preserve">Incremento </t>
    </r>
    <r>
      <rPr>
        <b/>
        <sz val="8"/>
        <rFont val="Arial"/>
        <family val="2"/>
      </rPr>
      <t>(art. 7 DGR 1534/2018)</t>
    </r>
    <r>
      <rPr>
        <b/>
        <sz val="10"/>
        <rFont val="Arial"/>
        <family val="2"/>
      </rPr>
      <t>:</t>
    </r>
  </si>
  <si>
    <t>RIFERIMENTI CATASTALI:</t>
  </si>
  <si>
    <t>Foglio:</t>
  </si>
  <si>
    <t>Mappale:</t>
  </si>
  <si>
    <t>Numero
d'ordine</t>
  </si>
  <si>
    <t xml:space="preserve">INDICAZIONE DEI LAVORI
</t>
  </si>
  <si>
    <t>U. DI MISURA</t>
  </si>
  <si>
    <t>QUANTITA'</t>
  </si>
  <si>
    <t>IMPORTO UNITARIO</t>
  </si>
  <si>
    <t>IMPORTO                   TOTALE</t>
  </si>
  <si>
    <t>A - OPERE E LAVORI DA PREZZIARIO REGIONALE</t>
  </si>
  <si>
    <t>Intervento di cui al Paragrafo _____ punto ______ lettera ________ dell'Allegato A della DGR 1534/2018.</t>
  </si>
  <si>
    <t>(S1-S201) OPERE EDILI E IMPIANTI</t>
  </si>
  <si>
    <t>(S04) SCAVI E RINTERRI</t>
  </si>
  <si>
    <t xml:space="preserve">S04.A15.310
Scavo di fondazione </t>
  </si>
  <si>
    <t>euro/mc</t>
  </si>
  <si>
    <t>Totale lavori A - Prezziario regionale</t>
  </si>
  <si>
    <t>B - ANALISI DEI PREZZI (opere non comprese nel prezziario regionale)</t>
  </si>
  <si>
    <t>Intervento di cui al Paragrafo _____ punto ______ lettera ________ dell'Allegato A dellaDGR 1534/2018.</t>
  </si>
  <si>
    <t>Totale lavori B - Analisi dei prezzi</t>
  </si>
  <si>
    <t>C - ECONOMIE</t>
  </si>
  <si>
    <t>MANOD'OPERA</t>
  </si>
  <si>
    <t>NOLEGGI e TRASPORTI</t>
  </si>
  <si>
    <t>Totale lavori C - Economie</t>
  </si>
  <si>
    <t>D - APPARECCHIATURE FUNZIONALI ALL'UTILIZZO DELLA STRUTTURA</t>
  </si>
  <si>
    <t>D - Totale Apparecchiature</t>
  </si>
  <si>
    <t>E - SPESE TECNICHE E ONERI SICUREZZA</t>
  </si>
  <si>
    <t>F - IMPREV.</t>
  </si>
  <si>
    <t>F - Totale Imprevisti (limite max 5% dell'importo complessivo)</t>
  </si>
  <si>
    <t>TOTALE SPESA PREVENTIVA COMPLESSIVA:</t>
  </si>
  <si>
    <t xml:space="preserve">Luogo e data: </t>
  </si>
  <si>
    <t>Tecnico compilatore:</t>
  </si>
  <si>
    <t>Timbro e firma del tecnico:</t>
  </si>
  <si>
    <t>Nominativo Richiedente:</t>
  </si>
  <si>
    <t>Firma del richiedente:</t>
  </si>
  <si>
    <t>7 = 5 x 6</t>
  </si>
  <si>
    <t>9 = 7 x 8</t>
  </si>
  <si>
    <t>10 = 4 x 9</t>
  </si>
  <si>
    <t>ISTRUZIONI</t>
  </si>
  <si>
    <t xml:space="preserve">il Computo Metrico Estimativo dettagliato, deve essere redatto sulla base delle voci descrittive ed entro i limiti degli importi stabiliti dall’Elenco prezzi di cui all’articolo 42 della l.r. 12/1996 (di seguito E.P. RAVA], suddiviso per categorie e relative voci, atto a determinare esattamente quantità e costi dell’intervento da realizzare e nel quale dovranno essere evidenziati gli eventuali interventi da effettuare in economia diretta, l’analisi dei prezzi nei casi indicati all’articolo 8, nonché le variazioni prezzi da applicarsi secondo quanto stabilito all’articolo 8, comma 1, lettera a)  [oscillazioni in funzione delle condizioni di esecuzione differenti dalla situazione di “normalità]    </t>
  </si>
  <si>
    <t>A - Opere e lavori da prezziario regionale:</t>
  </si>
  <si>
    <t>Occorre elencare le voci del prezziario regionale,                       entro gli importi ivi previsti.</t>
  </si>
  <si>
    <t>Per i lavori da eseguire a quote superiori ai 2.500 metri s.l.m. le maggiorazioni previste dal’Elenco prezzi RAVA, riferite alle altitudini superiori ai 2.000 metri, sono automaticamente incrementate per i seguenti coefficienti:
a. 1,3, per lavori da eseguire fino a quota 3.000 metri;
b. 1,8, per lavori da eseguire a quota superiore ai 3.000 metri.</t>
  </si>
  <si>
    <t>In questa sezione non sono ammessi preventivi di spesa.</t>
  </si>
  <si>
    <t>B - Analisi dei prezzi per le opere non comprese nel prezziario regionale:</t>
  </si>
  <si>
    <t xml:space="preserve">In questa sezione devono essere elencate le Analisi dei prezzi per le opere che non compaiono esplicitamente nel prezziario regionale. </t>
  </si>
  <si>
    <t xml:space="preserve">Devono, per quanto possibile, fare riferimento alle "voci elementari" del prezziario regionale, in particolare per la manodopera e i noli. </t>
  </si>
  <si>
    <t>non sono ammessi incrementi nelle Analisi prezzi &amp; nelle voci non incluse nell'Elenco prezzi regione VDA.</t>
  </si>
  <si>
    <t>In questa sezione sono ammessi i preventivi solo per i manufatti non compresi nel prezziario (es.: antifurto).</t>
  </si>
  <si>
    <t>C - Economie :</t>
  </si>
  <si>
    <t>In questa sezione sono ammessi la manod'opera, i noli e i trasporti.</t>
  </si>
  <si>
    <t>Le Economie sono ammesse entro il limite del 5% delle spese di cui ai punti A e B.</t>
  </si>
  <si>
    <t>D - Apparecchiature funzionali all'esercizio della struttura:</t>
  </si>
  <si>
    <t>In questa sezione sono ammesse le spese per la sostituzione per obsolescenza di apparecchiature e altri beni indispensabili al mantenimento in esercizio della struttura medesima a livello tecnico e impiantistico.</t>
  </si>
  <si>
    <t>Occorre fare riferimento ai preventivi di spesa.</t>
  </si>
  <si>
    <t>E - Spese tecniche:</t>
  </si>
  <si>
    <t>In questa sezione sono ammesse le spese per progettazione, direzione lavori, collaudi e spese relative all’adempimento degli obblighi concernenti la sicurezza sui luoghi di lavoro.</t>
  </si>
  <si>
    <t>le spese tecniche sono riconosciute entro il limite del 10% delle spese di cui ai punti A e B.</t>
  </si>
  <si>
    <t>E - Imprevisti</t>
  </si>
  <si>
    <t>A calcolo ultimato, si ammette un incremento da addebitare agli imprevisti e/o a eventuali maggiori lavori.</t>
  </si>
  <si>
    <t>gli imprevisti sono riconosciuti entro il limite del 5% delle spese di cui ai punti A, B ed E.</t>
  </si>
  <si>
    <t>INCREMENTI</t>
  </si>
  <si>
    <t>Tabella interna per istruttoria</t>
  </si>
  <si>
    <t>MANO           D’OPERA</t>
  </si>
  <si>
    <t>NOLI</t>
  </si>
  <si>
    <t>MATERIALI</t>
  </si>
  <si>
    <t>SONDAGGI E OPERE PROVVISION.</t>
  </si>
  <si>
    <t>DEMOLIZIONI          E RIMOZIONI</t>
  </si>
  <si>
    <t>SCAVI – FONDAZIONI SPECIALI - CONSOLIDAM.</t>
  </si>
  <si>
    <t>OPERE CLS FERRO E LEGNO</t>
  </si>
  <si>
    <t>COPERTURE – MURATURE – SIS.IDR. - SOTTOFONDI</t>
  </si>
  <si>
    <t>FINITURE</t>
  </si>
  <si>
    <t>ACQUEDOTTI – FOGNATURE - STRADE</t>
  </si>
  <si>
    <t>IMPIANTI</t>
  </si>
  <si>
    <t>SICUREZZA</t>
  </si>
  <si>
    <t>01-02</t>
  </si>
  <si>
    <t>03</t>
  </si>
  <si>
    <t>04-05-32-41</t>
  </si>
  <si>
    <t>06-07-08-09              10-11-13</t>
  </si>
  <si>
    <t>12-14-17            20-40</t>
  </si>
  <si>
    <t>15-16-18-19            21-22-23-24      25-26-27</t>
  </si>
  <si>
    <t>42-43-44</t>
  </si>
  <si>
    <t>50-51-53-55-57     60-63-70                 80-85-90</t>
  </si>
  <si>
    <t>Altitudine</t>
  </si>
  <si>
    <t>Sotto i 1200 m</t>
  </si>
  <si>
    <t>Tra i 1200 m. e 2000 m. 17%</t>
  </si>
  <si>
    <t>Oltre i 2000 m</t>
  </si>
  <si>
    <t>Orografia</t>
  </si>
  <si>
    <t>Terreno pianeggiante</t>
  </si>
  <si>
    <t>Terreno lievemente inclinato</t>
  </si>
  <si>
    <t>Terreno fortemente inclinato</t>
  </si>
  <si>
    <t>Accessibilità</t>
  </si>
  <si>
    <t>Totale per ogni mezzo</t>
  </si>
  <si>
    <t>Limitata a mezzi di medie dimensioni</t>
  </si>
  <si>
    <t>Limitata a mezzi di piccole dimensioni</t>
  </si>
  <si>
    <t>Dimensione area cantiere</t>
  </si>
  <si>
    <t xml:space="preserve">Ampie dimensioni </t>
  </si>
  <si>
    <t>Medie dimensioni</t>
  </si>
  <si>
    <t>Piccole dimensioni</t>
  </si>
  <si>
    <t>Assenza di fabbricati</t>
  </si>
  <si>
    <t>Presenza di fabbricati nelle vicinanze del cantiere</t>
  </si>
  <si>
    <t>Presenza di fabbricati in adiacenza del cantiere o fabbricato oggetto din adiacenza del cantiere o fabbricato oggetto di intervento</t>
  </si>
  <si>
    <t>Reperibilità di materiali</t>
  </si>
  <si>
    <t>Reperibilità di materiali sul posto</t>
  </si>
  <si>
    <t>Vicinanza a rivenditori edili</t>
  </si>
  <si>
    <t xml:space="preserve">Lontananza da rivenditori edili superiore ad 1 ora </t>
  </si>
  <si>
    <t xml:space="preserve">Lontananza da rivenditori edili superiore a 3 ore </t>
  </si>
  <si>
    <t>Tipologia opere da realizzare</t>
  </si>
  <si>
    <t>Nuova costruzione</t>
  </si>
  <si>
    <t>Ristrutturazione</t>
  </si>
  <si>
    <t>Interventi in edifici vincolati</t>
  </si>
  <si>
    <t>Difficoltà lavorazione</t>
  </si>
  <si>
    <t>Bassa</t>
  </si>
  <si>
    <t>Media</t>
  </si>
  <si>
    <t>Alta</t>
  </si>
  <si>
    <t>Quantitativi</t>
  </si>
  <si>
    <t>Piccoli</t>
  </si>
  <si>
    <t>Medi</t>
  </si>
  <si>
    <t>Grandi</t>
  </si>
  <si>
    <t>Luogo di lavoro</t>
  </si>
  <si>
    <t>Cielo aperto</t>
  </si>
  <si>
    <t>Cielo coperto</t>
  </si>
  <si>
    <t>Sotterraneo o galleria</t>
  </si>
  <si>
    <t>Parete rocciosa</t>
  </si>
  <si>
    <t>VARIAZIONE  PREZZI                          E.P.RAVA</t>
  </si>
  <si>
    <t>PROSPETTO RIASSUNTIVO DELLE SPESE</t>
  </si>
  <si>
    <t>(Sono da completare soltanto i campi su sfondo giallo)</t>
  </si>
  <si>
    <r>
      <t xml:space="preserve">INCREMEN. </t>
    </r>
    <r>
      <rPr>
        <b/>
        <sz val="9"/>
        <color rgb="FF000000"/>
        <rFont val="Arial"/>
        <family val="2"/>
      </rPr>
      <t>DGR 1534</t>
    </r>
  </si>
  <si>
    <t>IMPORTO UNITARIO INCREMENTA.</t>
  </si>
  <si>
    <t>euro/cad</t>
  </si>
  <si>
    <t>D - Totale Spese tecniche e costi della sicurezza (limite max 10%)</t>
  </si>
  <si>
    <t>Cositi della sicurezza</t>
  </si>
  <si>
    <t>corpo</t>
  </si>
  <si>
    <t>Oneri progettazione</t>
  </si>
  <si>
    <t>carpo</t>
  </si>
  <si>
    <t>N.A. 001 - AAA</t>
  </si>
  <si>
    <t>N.A. 002 -BBB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</si>
</sst>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0"/>
    <numFmt numFmtId="165" formatCode="0.000%"/>
    <numFmt numFmtId="166" formatCode="_-&quot;€&quot;\ * #,##0.00_-;\-&quot;€&quot;\ * #,##0.00_-;_-&quot;€&quot;\ *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color indexed="8"/>
      <name val="MS Sans Serif"/>
      <family val="2"/>
    </font>
    <font>
      <b/>
      <sz val="10"/>
      <color indexed="8"/>
      <name val="Arial"/>
      <family val="2"/>
    </font>
    <font>
      <b/>
      <sz val="10"/>
      <name val="Arial"/>
      <family val="2"/>
    </font>
    <font>
      <sz val="8"/>
      <color indexed="8"/>
      <name val="Arial"/>
      <family val="2"/>
    </font>
    <font>
      <b/>
      <sz val="8"/>
      <name val="Arial"/>
      <family val="2"/>
    </font>
    <font>
      <b/>
      <sz val="10"/>
      <name val="Times New Roman"/>
      <family val="1"/>
    </font>
    <font>
      <b/>
      <sz val="7"/>
      <color indexed="8"/>
      <name val="Arial"/>
      <family val="2"/>
    </font>
    <font>
      <b/>
      <sz val="8"/>
      <color indexed="8"/>
      <name val="Arial"/>
      <family val="2"/>
    </font>
    <font>
      <b/>
      <sz val="11"/>
      <name val="Arial"/>
      <family val="2"/>
    </font>
    <font>
      <b/>
      <sz val="8"/>
      <color rgb="FFFF0000"/>
      <name val="Arial"/>
      <family val="2"/>
    </font>
    <font>
      <b/>
      <sz val="16"/>
      <color theme="1"/>
      <name val="Verdana"/>
      <family val="2"/>
    </font>
    <font>
      <sz val="12"/>
      <color theme="1"/>
      <name val="Verdana"/>
      <family val="2"/>
    </font>
    <font>
      <b/>
      <sz val="12"/>
      <color theme="1"/>
      <name val="Verdana"/>
      <family val="2"/>
    </font>
    <font>
      <b/>
      <sz val="12"/>
      <name val="Arial"/>
      <family val="2"/>
    </font>
    <font>
      <sz val="12"/>
      <name val="Arial"/>
      <family val="2"/>
    </font>
    <font>
      <sz val="8"/>
      <name val="Arial"/>
      <family val="2"/>
    </font>
    <font>
      <b/>
      <sz val="11"/>
      <color rgb="FFFF0000"/>
      <name val="Arial"/>
      <family val="2"/>
    </font>
    <font>
      <b/>
      <sz val="16"/>
      <color indexed="8"/>
      <name val="Arial"/>
      <family val="2"/>
    </font>
    <font>
      <b/>
      <sz val="9"/>
      <color rgb="FF000000"/>
      <name val="Arial"/>
      <family val="2"/>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DDDDDD"/>
        <bgColor indexed="64"/>
      </patternFill>
    </fill>
    <fill>
      <patternFill patternType="solid">
        <fgColor rgb="FFFFFF0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cellStyleXfs>
  <cellXfs count="197">
    <xf numFmtId="0" fontId="0" fillId="0" borderId="0" xfId="0"/>
    <xf numFmtId="0" fontId="3" fillId="0" borderId="0" xfId="3"/>
    <xf numFmtId="0" fontId="4" fillId="0" borderId="0" xfId="3" applyFont="1" applyAlignment="1">
      <alignment vertical="center"/>
    </xf>
    <xf numFmtId="0" fontId="3" fillId="2" borderId="4" xfId="3" applyFill="1" applyBorder="1"/>
    <xf numFmtId="0" fontId="6" fillId="2" borderId="1" xfId="3" applyFont="1" applyFill="1" applyBorder="1" applyAlignment="1">
      <alignment horizontal="left" indent="1"/>
    </xf>
    <xf numFmtId="0" fontId="7" fillId="2" borderId="2" xfId="3" applyFont="1" applyFill="1" applyBorder="1" applyAlignment="1">
      <alignment horizontal="left" vertical="center" indent="1"/>
    </xf>
    <xf numFmtId="0" fontId="3" fillId="2" borderId="8" xfId="3" applyFill="1" applyBorder="1"/>
    <xf numFmtId="0" fontId="6" fillId="2" borderId="14" xfId="3" applyFont="1" applyFill="1" applyBorder="1" applyAlignment="1">
      <alignment horizontal="left"/>
    </xf>
    <xf numFmtId="0" fontId="6" fillId="3" borderId="15" xfId="3" applyFont="1" applyFill="1" applyBorder="1" applyAlignment="1" applyProtection="1">
      <alignment horizontal="center"/>
      <protection locked="0"/>
    </xf>
    <xf numFmtId="0" fontId="3" fillId="2" borderId="16" xfId="3" applyFill="1" applyBorder="1"/>
    <xf numFmtId="165" fontId="3" fillId="0" borderId="0" xfId="4" applyNumberFormat="1" applyBorder="1"/>
    <xf numFmtId="0" fontId="6" fillId="2" borderId="18" xfId="3" applyFont="1" applyFill="1" applyBorder="1" applyAlignment="1">
      <alignment horizontal="left"/>
    </xf>
    <xf numFmtId="0" fontId="6" fillId="3" borderId="19" xfId="3" applyFont="1" applyFill="1" applyBorder="1" applyAlignment="1" applyProtection="1">
      <alignment horizontal="center"/>
      <protection locked="0"/>
    </xf>
    <xf numFmtId="0" fontId="6" fillId="0" borderId="0" xfId="3" applyFont="1"/>
    <xf numFmtId="0" fontId="7" fillId="4" borderId="33" xfId="3" applyFont="1" applyFill="1" applyBorder="1" applyAlignment="1">
      <alignment horizontal="center" vertical="center" wrapText="1"/>
    </xf>
    <xf numFmtId="0" fontId="11" fillId="3" borderId="16" xfId="3" applyFont="1" applyFill="1" applyBorder="1" applyAlignment="1" applyProtection="1">
      <alignment horizontal="center" vertical="center" wrapText="1"/>
      <protection locked="0"/>
    </xf>
    <xf numFmtId="0" fontId="3" fillId="3" borderId="33" xfId="3" applyFill="1" applyBorder="1" applyProtection="1">
      <protection locked="0"/>
    </xf>
    <xf numFmtId="0" fontId="3" fillId="3" borderId="14" xfId="3" applyFill="1" applyBorder="1" applyProtection="1">
      <protection locked="0"/>
    </xf>
    <xf numFmtId="10" fontId="3" fillId="4" borderId="33" xfId="3" applyNumberFormat="1" applyFill="1" applyBorder="1"/>
    <xf numFmtId="166" fontId="3" fillId="4" borderId="33" xfId="5" applyFill="1" applyBorder="1" applyProtection="1"/>
    <xf numFmtId="0" fontId="7" fillId="4" borderId="34" xfId="3" applyFont="1" applyFill="1" applyBorder="1" applyAlignment="1">
      <alignment horizontal="center" vertical="center" wrapText="1"/>
    </xf>
    <xf numFmtId="0" fontId="11" fillId="3" borderId="10" xfId="3" applyFont="1" applyFill="1" applyBorder="1" applyAlignment="1" applyProtection="1">
      <alignment horizontal="center" vertical="center" wrapText="1"/>
      <protection locked="0"/>
    </xf>
    <xf numFmtId="0" fontId="3" fillId="3" borderId="34" xfId="3" applyFill="1" applyBorder="1" applyAlignment="1" applyProtection="1">
      <alignment horizontal="center"/>
      <protection locked="0"/>
    </xf>
    <xf numFmtId="2" fontId="3" fillId="3" borderId="16" xfId="3" applyNumberFormat="1" applyFill="1" applyBorder="1" applyProtection="1">
      <protection locked="0"/>
    </xf>
    <xf numFmtId="44" fontId="3" fillId="3" borderId="33" xfId="2" applyFont="1" applyFill="1" applyBorder="1" applyProtection="1">
      <protection locked="0"/>
    </xf>
    <xf numFmtId="10" fontId="3" fillId="3" borderId="10" xfId="3" applyNumberFormat="1" applyFill="1" applyBorder="1" applyProtection="1">
      <protection locked="0"/>
    </xf>
    <xf numFmtId="10" fontId="3" fillId="4" borderId="34" xfId="3" applyNumberFormat="1" applyFill="1" applyBorder="1"/>
    <xf numFmtId="166" fontId="3" fillId="4" borderId="34" xfId="5" applyFill="1" applyBorder="1" applyProtection="1"/>
    <xf numFmtId="43" fontId="3" fillId="3" borderId="10" xfId="1" applyFont="1" applyFill="1" applyBorder="1" applyProtection="1">
      <protection locked="0"/>
    </xf>
    <xf numFmtId="44" fontId="3" fillId="3" borderId="34" xfId="2" applyFont="1" applyFill="1" applyBorder="1" applyProtection="1">
      <protection locked="0"/>
    </xf>
    <xf numFmtId="44" fontId="3" fillId="4" borderId="34" xfId="2" applyFont="1" applyFill="1" applyBorder="1" applyProtection="1"/>
    <xf numFmtId="0" fontId="12" fillId="0" borderId="0" xfId="0" applyFont="1" applyAlignment="1">
      <alignment horizontal="center" vertical="center"/>
    </xf>
    <xf numFmtId="2" fontId="3" fillId="3" borderId="10" xfId="3" applyNumberFormat="1" applyFill="1" applyBorder="1" applyProtection="1">
      <protection locked="0"/>
    </xf>
    <xf numFmtId="166" fontId="6" fillId="4" borderId="36" xfId="5" applyFont="1" applyFill="1" applyBorder="1"/>
    <xf numFmtId="0" fontId="7" fillId="4" borderId="37" xfId="3" applyFont="1" applyFill="1" applyBorder="1" applyAlignment="1" applyProtection="1">
      <alignment horizontal="center" vertical="center" wrapText="1"/>
      <protection locked="0"/>
    </xf>
    <xf numFmtId="10" fontId="3" fillId="4" borderId="37" xfId="3" applyNumberFormat="1" applyFill="1" applyBorder="1"/>
    <xf numFmtId="0" fontId="7" fillId="4" borderId="34" xfId="3" applyFont="1" applyFill="1" applyBorder="1" applyAlignment="1" applyProtection="1">
      <alignment horizontal="center" vertical="center" wrapText="1"/>
      <protection locked="0"/>
    </xf>
    <xf numFmtId="0" fontId="7" fillId="3" borderId="34" xfId="3" applyFont="1" applyFill="1" applyBorder="1" applyAlignment="1" applyProtection="1">
      <alignment horizontal="left" wrapText="1"/>
      <protection locked="0"/>
    </xf>
    <xf numFmtId="0" fontId="7" fillId="4" borderId="38" xfId="3" applyFont="1" applyFill="1" applyBorder="1" applyAlignment="1" applyProtection="1">
      <alignment horizontal="center" vertical="center" wrapText="1"/>
      <protection locked="0"/>
    </xf>
    <xf numFmtId="0" fontId="7" fillId="3" borderId="38" xfId="3" applyFont="1" applyFill="1" applyBorder="1" applyAlignment="1" applyProtection="1">
      <alignment horizontal="left" vertical="top" wrapText="1"/>
      <protection locked="0"/>
    </xf>
    <xf numFmtId="44" fontId="3" fillId="3" borderId="38" xfId="2" applyFont="1" applyFill="1" applyBorder="1" applyProtection="1">
      <protection locked="0"/>
    </xf>
    <xf numFmtId="10" fontId="3" fillId="4" borderId="38" xfId="3" applyNumberFormat="1" applyFill="1" applyBorder="1"/>
    <xf numFmtId="166" fontId="6" fillId="4" borderId="35" xfId="5" applyFont="1" applyFill="1" applyBorder="1"/>
    <xf numFmtId="0" fontId="11" fillId="4" borderId="37" xfId="3" applyFont="1" applyFill="1" applyBorder="1" applyAlignment="1">
      <alignment horizontal="center" vertical="center" wrapText="1"/>
    </xf>
    <xf numFmtId="0" fontId="3" fillId="4" borderId="7" xfId="3" applyFill="1" applyBorder="1"/>
    <xf numFmtId="2" fontId="3" fillId="4" borderId="6" xfId="3" applyNumberFormat="1" applyFill="1" applyBorder="1"/>
    <xf numFmtId="44" fontId="3" fillId="4" borderId="37" xfId="2" applyFont="1" applyFill="1" applyBorder="1" applyProtection="1"/>
    <xf numFmtId="166" fontId="3" fillId="4" borderId="37" xfId="5" applyFill="1" applyBorder="1"/>
    <xf numFmtId="0" fontId="12" fillId="0" borderId="4" xfId="0" applyFont="1" applyBorder="1" applyAlignment="1">
      <alignment vertical="center"/>
    </xf>
    <xf numFmtId="0" fontId="7" fillId="4" borderId="33" xfId="3" applyFont="1" applyFill="1" applyBorder="1" applyAlignment="1" applyProtection="1">
      <alignment horizontal="center" vertical="center" wrapText="1"/>
      <protection locked="0"/>
    </xf>
    <xf numFmtId="0" fontId="11" fillId="4" borderId="33" xfId="3" applyFont="1" applyFill="1" applyBorder="1" applyAlignment="1">
      <alignment horizontal="center" vertical="center" wrapText="1"/>
    </xf>
    <xf numFmtId="0" fontId="3" fillId="4" borderId="40" xfId="3" applyFill="1" applyBorder="1"/>
    <xf numFmtId="2" fontId="3" fillId="4" borderId="16" xfId="3" applyNumberFormat="1" applyFill="1" applyBorder="1"/>
    <xf numFmtId="44" fontId="3" fillId="4" borderId="33" xfId="2" applyFont="1" applyFill="1" applyBorder="1" applyProtection="1"/>
    <xf numFmtId="166" fontId="3" fillId="4" borderId="33" xfId="5" applyFill="1" applyBorder="1"/>
    <xf numFmtId="0" fontId="7" fillId="4" borderId="41" xfId="3" applyFont="1" applyFill="1" applyBorder="1" applyAlignment="1" applyProtection="1">
      <alignment horizontal="center" vertical="center" wrapText="1"/>
      <protection locked="0"/>
    </xf>
    <xf numFmtId="0" fontId="7" fillId="3" borderId="16" xfId="3" applyFont="1" applyFill="1" applyBorder="1" applyAlignment="1" applyProtection="1">
      <alignment horizontal="left" wrapText="1"/>
      <protection locked="0"/>
    </xf>
    <xf numFmtId="0" fontId="7" fillId="3" borderId="10" xfId="3" applyFont="1" applyFill="1" applyBorder="1" applyAlignment="1" applyProtection="1">
      <alignment horizontal="left" wrapText="1"/>
      <protection locked="0"/>
    </xf>
    <xf numFmtId="0" fontId="7" fillId="3" borderId="34" xfId="3" applyFont="1" applyFill="1" applyBorder="1" applyAlignment="1" applyProtection="1">
      <alignment horizontal="left" vertical="center" wrapText="1"/>
      <protection locked="0"/>
    </xf>
    <xf numFmtId="0" fontId="7" fillId="3" borderId="10" xfId="3" applyFont="1" applyFill="1" applyBorder="1" applyAlignment="1" applyProtection="1">
      <alignment horizontal="left" vertical="center" wrapText="1"/>
      <protection locked="0"/>
    </xf>
    <xf numFmtId="166" fontId="6" fillId="4" borderId="31" xfId="5" applyFont="1" applyFill="1" applyBorder="1"/>
    <xf numFmtId="166" fontId="3" fillId="4" borderId="37" xfId="5" applyFill="1" applyBorder="1" applyProtection="1"/>
    <xf numFmtId="0" fontId="7" fillId="3" borderId="0" xfId="3" applyFont="1" applyFill="1" applyAlignment="1" applyProtection="1">
      <alignment horizontal="left" wrapText="1"/>
      <protection locked="0"/>
    </xf>
    <xf numFmtId="0" fontId="6" fillId="4" borderId="36" xfId="3" applyFont="1" applyFill="1" applyBorder="1" applyAlignment="1">
      <alignment horizontal="center" vertical="center"/>
    </xf>
    <xf numFmtId="166" fontId="13" fillId="0" borderId="0" xfId="3" applyNumberFormat="1" applyFont="1"/>
    <xf numFmtId="0" fontId="3" fillId="4" borderId="4" xfId="3" applyFill="1" applyBorder="1"/>
    <xf numFmtId="0" fontId="7" fillId="4" borderId="0" xfId="3" applyFont="1" applyFill="1" applyAlignment="1">
      <alignment horizontal="left" vertical="top" wrapText="1"/>
    </xf>
    <xf numFmtId="0" fontId="4" fillId="4" borderId="0" xfId="3" applyFont="1" applyFill="1" applyAlignment="1">
      <alignment vertical="center"/>
    </xf>
    <xf numFmtId="0" fontId="3" fillId="4" borderId="0" xfId="3" applyFill="1"/>
    <xf numFmtId="0" fontId="3" fillId="4" borderId="8" xfId="3" applyFill="1" applyBorder="1"/>
    <xf numFmtId="0" fontId="6" fillId="4" borderId="4" xfId="3" applyFont="1" applyFill="1" applyBorder="1"/>
    <xf numFmtId="0" fontId="6" fillId="4" borderId="0" xfId="3" applyFont="1" applyFill="1" applyAlignment="1">
      <alignment horizontal="left" indent="1"/>
    </xf>
    <xf numFmtId="0" fontId="3" fillId="4" borderId="0" xfId="3" applyFill="1" applyAlignment="1">
      <alignment horizontal="left" indent="1"/>
    </xf>
    <xf numFmtId="0" fontId="3" fillId="4" borderId="18" xfId="3" applyFill="1" applyBorder="1"/>
    <xf numFmtId="0" fontId="4" fillId="4" borderId="20" xfId="3" applyFont="1" applyFill="1" applyBorder="1" applyAlignment="1">
      <alignment vertical="center"/>
    </xf>
    <xf numFmtId="0" fontId="3" fillId="4" borderId="20" xfId="3" applyFill="1" applyBorder="1"/>
    <xf numFmtId="0" fontId="3" fillId="4" borderId="43" xfId="3" applyFill="1" applyBorder="1"/>
    <xf numFmtId="0" fontId="7" fillId="4" borderId="26" xfId="3" applyFont="1" applyFill="1" applyBorder="1" applyAlignment="1">
      <alignment horizontal="center" vertical="center" wrapText="1"/>
    </xf>
    <xf numFmtId="0" fontId="7" fillId="4" borderId="19" xfId="3" applyFont="1" applyFill="1" applyBorder="1" applyAlignment="1">
      <alignment horizontal="center" vertical="center" wrapText="1"/>
    </xf>
    <xf numFmtId="0" fontId="7" fillId="4" borderId="27" xfId="3" applyFont="1" applyFill="1" applyBorder="1" applyAlignment="1">
      <alignment horizontal="center" vertical="center" wrapText="1"/>
    </xf>
    <xf numFmtId="43" fontId="3" fillId="3" borderId="39" xfId="1" applyFont="1" applyFill="1" applyBorder="1" applyProtection="1">
      <protection locked="0"/>
    </xf>
    <xf numFmtId="10" fontId="3" fillId="3" borderId="39" xfId="3" applyNumberFormat="1" applyFill="1" applyBorder="1" applyProtection="1">
      <protection locked="0"/>
    </xf>
    <xf numFmtId="0" fontId="15" fillId="0" borderId="0" xfId="0" applyFont="1"/>
    <xf numFmtId="0" fontId="15" fillId="0" borderId="25" xfId="0" applyFont="1" applyBorder="1" applyAlignment="1">
      <alignment horizontal="left" vertical="center" wrapText="1" indent="1"/>
    </xf>
    <xf numFmtId="0" fontId="15" fillId="0" borderId="46" xfId="0" applyFont="1" applyBorder="1" applyAlignment="1">
      <alignment horizontal="left" vertical="center" wrapText="1" indent="1"/>
    </xf>
    <xf numFmtId="0" fontId="15" fillId="0" borderId="27" xfId="0" applyFont="1" applyBorder="1" applyAlignment="1">
      <alignment horizontal="left" vertical="center" wrapText="1" indent="1"/>
    </xf>
    <xf numFmtId="0" fontId="15" fillId="0" borderId="50" xfId="0" applyFont="1" applyBorder="1" applyAlignment="1">
      <alignment horizontal="left" vertical="center" wrapText="1" indent="1"/>
    </xf>
    <xf numFmtId="0" fontId="15" fillId="0" borderId="51" xfId="0" applyFont="1" applyBorder="1" applyAlignment="1">
      <alignment horizontal="left" vertical="center" wrapText="1" indent="1"/>
    </xf>
    <xf numFmtId="0" fontId="15" fillId="0" borderId="52" xfId="0" applyFont="1" applyBorder="1" applyAlignment="1">
      <alignment horizontal="left" vertical="center" wrapText="1" indent="1"/>
    </xf>
    <xf numFmtId="0" fontId="15" fillId="0" borderId="0" xfId="0" applyFont="1" applyAlignment="1">
      <alignment horizontal="left" indent="1"/>
    </xf>
    <xf numFmtId="0" fontId="8" fillId="5" borderId="15" xfId="3" applyFont="1" applyFill="1" applyBorder="1" applyAlignment="1">
      <alignment horizontal="center" vertical="center" wrapText="1"/>
    </xf>
    <xf numFmtId="0" fontId="18" fillId="0" borderId="0" xfId="3" applyFont="1"/>
    <xf numFmtId="0" fontId="8" fillId="5" borderId="15" xfId="3" quotePrefix="1" applyFont="1" applyFill="1" applyBorder="1" applyAlignment="1">
      <alignment horizontal="center" vertical="center" wrapText="1"/>
    </xf>
    <xf numFmtId="0" fontId="19" fillId="2" borderId="15" xfId="3" applyFont="1" applyFill="1" applyBorder="1" applyAlignment="1">
      <alignment horizontal="left" indent="1"/>
    </xf>
    <xf numFmtId="9" fontId="18" fillId="2" borderId="15" xfId="4" applyFont="1" applyFill="1" applyBorder="1" applyAlignment="1">
      <alignment horizontal="center"/>
    </xf>
    <xf numFmtId="0" fontId="19" fillId="2" borderId="15" xfId="3" applyFont="1" applyFill="1" applyBorder="1" applyAlignment="1">
      <alignment horizontal="left" vertical="center" wrapText="1" indent="1"/>
    </xf>
    <xf numFmtId="9" fontId="17" fillId="6" borderId="15" xfId="3" applyNumberFormat="1" applyFont="1" applyFill="1" applyBorder="1" applyAlignment="1">
      <alignment horizontal="center" vertical="center"/>
    </xf>
    <xf numFmtId="0" fontId="3" fillId="3" borderId="38" xfId="3" applyFill="1" applyBorder="1" applyAlignment="1" applyProtection="1">
      <alignment horizontal="center"/>
      <protection locked="0"/>
    </xf>
    <xf numFmtId="0" fontId="3" fillId="2" borderId="0" xfId="3" applyFill="1" applyBorder="1"/>
    <xf numFmtId="0" fontId="6" fillId="2" borderId="56" xfId="3" applyFont="1" applyFill="1" applyBorder="1" applyAlignment="1">
      <alignment horizontal="left" indent="1"/>
    </xf>
    <xf numFmtId="0" fontId="3" fillId="2" borderId="57" xfId="3" applyFill="1" applyBorder="1"/>
    <xf numFmtId="10" fontId="3" fillId="4" borderId="16" xfId="3" applyNumberFormat="1" applyFill="1" applyBorder="1" applyProtection="1">
      <protection locked="0"/>
    </xf>
    <xf numFmtId="10" fontId="3" fillId="4" borderId="10" xfId="3" applyNumberFormat="1" applyFill="1" applyBorder="1" applyProtection="1">
      <protection locked="0"/>
    </xf>
    <xf numFmtId="44" fontId="3" fillId="4" borderId="34" xfId="2" applyFont="1" applyFill="1" applyBorder="1" applyProtection="1">
      <protection locked="0"/>
    </xf>
    <xf numFmtId="166" fontId="3" fillId="4" borderId="38" xfId="5" applyFill="1" applyBorder="1" applyProtection="1"/>
    <xf numFmtId="0" fontId="3" fillId="3" borderId="37" xfId="3" applyFill="1" applyBorder="1" applyAlignment="1" applyProtection="1">
      <alignment horizontal="center"/>
      <protection locked="0"/>
    </xf>
    <xf numFmtId="43" fontId="3" fillId="3" borderId="6" xfId="1" applyFont="1" applyFill="1" applyBorder="1" applyProtection="1">
      <protection locked="0"/>
    </xf>
    <xf numFmtId="44" fontId="3" fillId="3" borderId="37" xfId="2" applyFont="1" applyFill="1" applyBorder="1" applyProtection="1">
      <protection locked="0"/>
    </xf>
    <xf numFmtId="10" fontId="3" fillId="3" borderId="6" xfId="3" applyNumberFormat="1" applyFill="1" applyBorder="1" applyProtection="1">
      <protection locked="0"/>
    </xf>
    <xf numFmtId="44" fontId="3" fillId="4" borderId="37" xfId="2" applyFont="1" applyFill="1" applyBorder="1" applyProtection="1">
      <protection locked="0"/>
    </xf>
    <xf numFmtId="44" fontId="3" fillId="4" borderId="38" xfId="2" applyFont="1" applyFill="1" applyBorder="1" applyProtection="1">
      <protection locked="0"/>
    </xf>
    <xf numFmtId="44" fontId="3" fillId="4" borderId="38" xfId="2" applyFont="1" applyFill="1" applyBorder="1" applyProtection="1"/>
    <xf numFmtId="164" fontId="6" fillId="4" borderId="17" xfId="4" applyNumberFormat="1" applyFont="1" applyFill="1" applyBorder="1" applyAlignment="1">
      <alignment horizontal="center"/>
    </xf>
    <xf numFmtId="0" fontId="16" fillId="0" borderId="46" xfId="0" applyFont="1" applyBorder="1" applyAlignment="1">
      <alignment horizontal="left" vertical="center" wrapText="1" indent="1"/>
    </xf>
    <xf numFmtId="0" fontId="16" fillId="0" borderId="53" xfId="0" applyFont="1" applyBorder="1" applyAlignment="1">
      <alignment horizontal="left" vertical="center" indent="1"/>
    </xf>
    <xf numFmtId="0" fontId="16" fillId="0" borderId="54" xfId="0" applyFont="1" applyBorder="1" applyAlignment="1">
      <alignment horizontal="left" vertical="center" indent="1"/>
    </xf>
    <xf numFmtId="0" fontId="14" fillId="0" borderId="0" xfId="0" applyFont="1" applyAlignment="1">
      <alignment horizontal="center"/>
    </xf>
    <xf numFmtId="0" fontId="15" fillId="0" borderId="0" xfId="0" applyFont="1" applyAlignment="1">
      <alignment horizontal="left" vertical="center" wrapText="1" indent="1"/>
    </xf>
    <xf numFmtId="0" fontId="16" fillId="0" borderId="23" xfId="0" applyFont="1" applyBorder="1" applyAlignment="1">
      <alignment horizontal="left" vertical="center" wrapText="1" indent="1"/>
    </xf>
    <xf numFmtId="0" fontId="16" fillId="0" borderId="44" xfId="0" applyFont="1" applyBorder="1" applyAlignment="1">
      <alignment horizontal="left" vertical="center" wrapText="1" indent="1"/>
    </xf>
    <xf numFmtId="0" fontId="16" fillId="0" borderId="26" xfId="0" applyFont="1" applyBorder="1" applyAlignment="1">
      <alignment horizontal="left" vertical="center" wrapText="1" indent="1"/>
    </xf>
    <xf numFmtId="0" fontId="16" fillId="0" borderId="49" xfId="0" applyFont="1" applyBorder="1" applyAlignment="1">
      <alignment horizontal="left" vertical="center" wrapText="1" indent="1"/>
    </xf>
    <xf numFmtId="0" fontId="16" fillId="0" borderId="4" xfId="0" applyFont="1" applyBorder="1" applyAlignment="1">
      <alignment horizontal="left" vertical="center" wrapText="1" indent="1"/>
    </xf>
    <xf numFmtId="0" fontId="16" fillId="0" borderId="53" xfId="0" applyFont="1" applyBorder="1" applyAlignment="1">
      <alignment horizontal="left" vertical="center" wrapText="1" indent="1"/>
    </xf>
    <xf numFmtId="0" fontId="16" fillId="0" borderId="54" xfId="0" applyFont="1" applyBorder="1" applyAlignment="1">
      <alignment horizontal="left" vertical="center" wrapText="1" indent="1"/>
    </xf>
    <xf numFmtId="0" fontId="21" fillId="2" borderId="1"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3" fillId="3" borderId="5" xfId="3" applyFill="1" applyBorder="1" applyAlignment="1" applyProtection="1">
      <alignment horizontal="left" vertical="justify"/>
      <protection locked="0"/>
    </xf>
    <xf numFmtId="0" fontId="3" fillId="3" borderId="6" xfId="3" applyFill="1" applyBorder="1" applyAlignment="1" applyProtection="1">
      <alignment horizontal="left" vertical="justify"/>
      <protection locked="0"/>
    </xf>
    <xf numFmtId="0" fontId="3" fillId="3" borderId="7" xfId="3" applyFill="1" applyBorder="1" applyAlignment="1" applyProtection="1">
      <alignment horizontal="left" vertical="justify"/>
      <protection locked="0"/>
    </xf>
    <xf numFmtId="0" fontId="6" fillId="2" borderId="4" xfId="3" applyFont="1" applyFill="1" applyBorder="1" applyAlignment="1">
      <alignment horizontal="left" indent="1"/>
    </xf>
    <xf numFmtId="0" fontId="3" fillId="2" borderId="0" xfId="3" applyFill="1" applyBorder="1" applyAlignment="1">
      <alignment horizontal="left" indent="1"/>
    </xf>
    <xf numFmtId="0" fontId="3" fillId="3" borderId="9" xfId="3" applyFill="1" applyBorder="1" applyAlignment="1" applyProtection="1">
      <alignment horizontal="left" vertical="justify"/>
      <protection locked="0"/>
    </xf>
    <xf numFmtId="0" fontId="3" fillId="3" borderId="10" xfId="3" applyFill="1" applyBorder="1" applyAlignment="1" applyProtection="1">
      <alignment horizontal="left" vertical="justify"/>
      <protection locked="0"/>
    </xf>
    <xf numFmtId="0" fontId="3" fillId="3" borderId="11" xfId="3" applyFill="1" applyBorder="1" applyAlignment="1" applyProtection="1">
      <alignment horizontal="left" vertical="justify"/>
      <protection locked="0"/>
    </xf>
    <xf numFmtId="0" fontId="20"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8" xfId="0" applyFont="1" applyFill="1" applyBorder="1" applyAlignment="1">
      <alignment horizontal="center" vertical="center"/>
    </xf>
    <xf numFmtId="0" fontId="18" fillId="2" borderId="12" xfId="3" applyFont="1" applyFill="1" applyBorder="1" applyAlignment="1">
      <alignment horizontal="center"/>
    </xf>
    <xf numFmtId="0" fontId="18" fillId="2" borderId="13" xfId="3" applyFont="1" applyFill="1" applyBorder="1" applyAlignment="1">
      <alignment horizontal="center"/>
    </xf>
    <xf numFmtId="0" fontId="9" fillId="0" borderId="0" xfId="3" applyFont="1" applyAlignment="1">
      <alignment horizontal="left"/>
    </xf>
    <xf numFmtId="0" fontId="3" fillId="0" borderId="0" xfId="3" applyAlignment="1">
      <alignment horizontal="left"/>
    </xf>
    <xf numFmtId="0" fontId="6" fillId="2" borderId="20" xfId="3" applyFont="1" applyFill="1" applyBorder="1" applyAlignment="1">
      <alignment horizontal="left" indent="1"/>
    </xf>
    <xf numFmtId="0" fontId="3" fillId="2" borderId="20" xfId="3" applyFill="1" applyBorder="1" applyAlignment="1">
      <alignment horizontal="left" indent="1"/>
    </xf>
    <xf numFmtId="0" fontId="6" fillId="3" borderId="21" xfId="3" applyFont="1" applyFill="1" applyBorder="1" applyAlignment="1" applyProtection="1">
      <alignment horizontal="center"/>
      <protection locked="0"/>
    </xf>
    <xf numFmtId="0" fontId="6" fillId="3" borderId="39" xfId="3" applyFont="1" applyFill="1" applyBorder="1" applyAlignment="1" applyProtection="1">
      <alignment horizontal="center"/>
      <protection locked="0"/>
    </xf>
    <xf numFmtId="0" fontId="6" fillId="3" borderId="22" xfId="3" applyFont="1" applyFill="1" applyBorder="1" applyAlignment="1" applyProtection="1">
      <alignment horizontal="center"/>
      <protection locked="0"/>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8" xfId="0" applyFont="1" applyFill="1" applyBorder="1" applyAlignment="1">
      <alignment horizontal="center" vertical="center"/>
    </xf>
    <xf numFmtId="0" fontId="10" fillId="2" borderId="23"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0" fillId="2" borderId="4" xfId="0" applyFill="1" applyBorder="1" applyAlignment="1">
      <alignment horizontal="center"/>
    </xf>
    <xf numFmtId="0" fontId="0" fillId="2" borderId="18" xfId="0" applyFill="1" applyBorder="1" applyAlignment="1">
      <alignment horizontal="center"/>
    </xf>
    <xf numFmtId="0" fontId="3" fillId="3" borderId="9" xfId="3" applyFill="1" applyBorder="1" applyAlignment="1" applyProtection="1">
      <alignment horizontal="left"/>
      <protection locked="0"/>
    </xf>
    <xf numFmtId="0" fontId="3" fillId="3" borderId="11" xfId="3" applyFill="1" applyBorder="1" applyAlignment="1" applyProtection="1">
      <alignment horizontal="left"/>
      <protection locked="0"/>
    </xf>
    <xf numFmtId="0" fontId="3" fillId="4" borderId="29" xfId="3" applyFill="1" applyBorder="1" applyAlignment="1">
      <alignment horizontal="center"/>
    </xf>
    <xf numFmtId="0" fontId="3" fillId="4" borderId="30" xfId="3" applyFill="1" applyBorder="1" applyAlignment="1">
      <alignment horizontal="center"/>
    </xf>
    <xf numFmtId="0" fontId="3" fillId="4" borderId="31" xfId="3" applyFill="1" applyBorder="1" applyAlignment="1">
      <alignment horizontal="center"/>
    </xf>
    <xf numFmtId="0" fontId="6" fillId="4" borderId="28" xfId="3" applyFont="1" applyFill="1" applyBorder="1" applyAlignment="1">
      <alignment horizontal="center" vertical="center" textRotation="90" wrapText="1"/>
    </xf>
    <xf numFmtId="0" fontId="6" fillId="4" borderId="32" xfId="3" applyFont="1" applyFill="1" applyBorder="1" applyAlignment="1">
      <alignment horizontal="center" vertical="center" textRotation="90" wrapText="1"/>
    </xf>
    <xf numFmtId="0" fontId="6" fillId="4" borderId="35" xfId="3" applyFont="1" applyFill="1" applyBorder="1" applyAlignment="1">
      <alignment horizontal="center" vertical="center" textRotation="90" wrapText="1"/>
    </xf>
    <xf numFmtId="0" fontId="5" fillId="4" borderId="29" xfId="3" applyFont="1" applyFill="1" applyBorder="1" applyAlignment="1">
      <alignment horizontal="left" vertical="center" wrapText="1" indent="2"/>
    </xf>
    <xf numFmtId="0" fontId="5" fillId="4" borderId="30" xfId="3" applyFont="1" applyFill="1" applyBorder="1" applyAlignment="1">
      <alignment horizontal="left" vertical="center" wrapText="1" indent="2"/>
    </xf>
    <xf numFmtId="0" fontId="6" fillId="4" borderId="29" xfId="3" applyFont="1" applyFill="1" applyBorder="1" applyAlignment="1">
      <alignment horizontal="left" vertical="center" indent="12"/>
    </xf>
    <xf numFmtId="0" fontId="6" fillId="4" borderId="30" xfId="3" applyFont="1" applyFill="1" applyBorder="1" applyAlignment="1">
      <alignment horizontal="left" vertical="center" indent="12"/>
    </xf>
    <xf numFmtId="0" fontId="7" fillId="3" borderId="9" xfId="3" applyFont="1" applyFill="1" applyBorder="1" applyAlignment="1" applyProtection="1">
      <alignment horizontal="left" vertical="top" wrapText="1" indent="1"/>
      <protection locked="0"/>
    </xf>
    <xf numFmtId="0" fontId="3" fillId="3" borderId="42" xfId="3" applyFill="1" applyBorder="1" applyAlignment="1" applyProtection="1">
      <alignment horizontal="left" indent="1"/>
      <protection locked="0"/>
    </xf>
    <xf numFmtId="0" fontId="3" fillId="4" borderId="32" xfId="3" applyFill="1" applyBorder="1" applyAlignment="1">
      <alignment horizontal="center" vertical="center" textRotation="90" wrapText="1"/>
    </xf>
    <xf numFmtId="0" fontId="3" fillId="4" borderId="35" xfId="3" applyFill="1" applyBorder="1" applyAlignment="1">
      <alignment horizontal="center" vertical="center" textRotation="90" wrapText="1"/>
    </xf>
    <xf numFmtId="0" fontId="6" fillId="4" borderId="35" xfId="3" applyFont="1" applyFill="1" applyBorder="1" applyAlignment="1">
      <alignment horizontal="center" vertical="center" wrapText="1"/>
    </xf>
    <xf numFmtId="0" fontId="10" fillId="2" borderId="58"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56"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7" fillId="4" borderId="1" xfId="3" applyFont="1" applyFill="1" applyBorder="1" applyAlignment="1">
      <alignment horizontal="left" vertical="top" wrapText="1" indent="1"/>
    </xf>
    <xf numFmtId="0" fontId="3" fillId="4" borderId="2" xfId="3" applyFill="1" applyBorder="1" applyAlignment="1">
      <alignment horizontal="left" indent="1"/>
    </xf>
    <xf numFmtId="0" fontId="3" fillId="4" borderId="3" xfId="3" applyFill="1" applyBorder="1" applyAlignment="1">
      <alignment horizontal="left" indent="1"/>
    </xf>
    <xf numFmtId="0" fontId="7" fillId="4" borderId="18" xfId="0" applyFont="1" applyFill="1" applyBorder="1" applyAlignment="1">
      <alignment horizontal="left" vertical="top" wrapText="1" indent="1"/>
    </xf>
    <xf numFmtId="0" fontId="7" fillId="4" borderId="20" xfId="0" applyFont="1" applyFill="1" applyBorder="1" applyAlignment="1">
      <alignment horizontal="left" vertical="top" wrapText="1" indent="1"/>
    </xf>
    <xf numFmtId="0" fontId="7" fillId="4" borderId="43" xfId="0" applyFont="1" applyFill="1" applyBorder="1" applyAlignment="1">
      <alignment horizontal="left" vertical="top" wrapText="1" indent="1"/>
    </xf>
    <xf numFmtId="0" fontId="18" fillId="0" borderId="47" xfId="3" applyFont="1" applyBorder="1" applyAlignment="1">
      <alignment horizontal="left" vertical="center" wrapText="1" indent="1"/>
    </xf>
    <xf numFmtId="0" fontId="18" fillId="0" borderId="45" xfId="3" applyFont="1" applyBorder="1" applyAlignment="1">
      <alignment horizontal="left" vertical="center" wrapText="1" indent="1"/>
    </xf>
    <xf numFmtId="0" fontId="18" fillId="0" borderId="55" xfId="3" applyFont="1" applyBorder="1" applyAlignment="1">
      <alignment horizontal="left" vertical="center" wrapText="1" indent="1"/>
    </xf>
    <xf numFmtId="0" fontId="17" fillId="5" borderId="47" xfId="3" applyFont="1" applyFill="1" applyBorder="1" applyAlignment="1">
      <alignment horizontal="center" vertical="center"/>
    </xf>
    <xf numFmtId="0" fontId="17" fillId="5" borderId="55" xfId="3" applyFont="1" applyFill="1" applyBorder="1" applyAlignment="1">
      <alignment horizontal="center" vertical="center"/>
    </xf>
    <xf numFmtId="10" fontId="3" fillId="4" borderId="41" xfId="3" applyNumberFormat="1" applyFill="1" applyBorder="1"/>
    <xf numFmtId="10" fontId="3" fillId="4" borderId="32" xfId="3" applyNumberFormat="1" applyFill="1" applyBorder="1"/>
    <xf numFmtId="0" fontId="7" fillId="3" borderId="6" xfId="3" applyFont="1" applyFill="1" applyBorder="1" applyAlignment="1" applyProtection="1">
      <alignment horizontal="left" wrapText="1" indent="1"/>
      <protection locked="0"/>
    </xf>
    <xf numFmtId="0" fontId="7" fillId="3" borderId="34" xfId="3" applyFont="1" applyFill="1" applyBorder="1" applyAlignment="1" applyProtection="1">
      <alignment horizontal="left" wrapText="1" indent="1"/>
      <protection locked="0"/>
    </xf>
    <xf numFmtId="0" fontId="7" fillId="3" borderId="10" xfId="3" applyFont="1" applyFill="1" applyBorder="1" applyAlignment="1" applyProtection="1">
      <alignment horizontal="left" vertical="top" wrapText="1" indent="1"/>
      <protection locked="0"/>
    </xf>
    <xf numFmtId="0" fontId="7" fillId="3" borderId="38" xfId="3" applyFont="1" applyFill="1" applyBorder="1" applyAlignment="1" applyProtection="1">
      <alignment horizontal="left" vertical="top" wrapText="1" indent="1"/>
      <protection locked="0"/>
    </xf>
  </cellXfs>
  <cellStyles count="6">
    <cellStyle name="Migliaia" xfId="1" builtinId="3"/>
    <cellStyle name="Normale" xfId="0" builtinId="0"/>
    <cellStyle name="Normale 2" xfId="3" xr:uid="{77DDB77F-295F-4C27-8D56-8301A5AC504A}"/>
    <cellStyle name="Percentuale 2" xfId="4" xr:uid="{1E3C58E0-3731-43A9-9C6F-B6119090EE13}"/>
    <cellStyle name="Valuta" xfId="2" builtinId="4"/>
    <cellStyle name="Valuta 2" xfId="5" xr:uid="{494A18BE-65AC-4344-A424-E7D48DFDCDF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FC814-CD3E-4F22-9F57-00D4B85D3D71}">
  <dimension ref="B3:C25"/>
  <sheetViews>
    <sheetView workbookViewId="0">
      <selection activeCell="C7" sqref="C7"/>
    </sheetView>
  </sheetViews>
  <sheetFormatPr defaultRowHeight="15" x14ac:dyDescent="0.2"/>
  <cols>
    <col min="1" max="1" width="9.140625" style="82"/>
    <col min="2" max="2" width="60.7109375" style="82" customWidth="1"/>
    <col min="3" max="3" width="77.85546875" style="82" customWidth="1"/>
    <col min="4" max="9" width="9.140625" style="82"/>
    <col min="10" max="10" width="16.140625" style="82" customWidth="1"/>
    <col min="11" max="257" width="9.140625" style="82"/>
    <col min="258" max="258" width="60.7109375" style="82" customWidth="1"/>
    <col min="259" max="259" width="77.85546875" style="82" customWidth="1"/>
    <col min="260" max="265" width="9.140625" style="82"/>
    <col min="266" max="266" width="16.140625" style="82" customWidth="1"/>
    <col min="267" max="513" width="9.140625" style="82"/>
    <col min="514" max="514" width="60.7109375" style="82" customWidth="1"/>
    <col min="515" max="515" width="77.85546875" style="82" customWidth="1"/>
    <col min="516" max="521" width="9.140625" style="82"/>
    <col min="522" max="522" width="16.140625" style="82" customWidth="1"/>
    <col min="523" max="769" width="9.140625" style="82"/>
    <col min="770" max="770" width="60.7109375" style="82" customWidth="1"/>
    <col min="771" max="771" width="77.85546875" style="82" customWidth="1"/>
    <col min="772" max="777" width="9.140625" style="82"/>
    <col min="778" max="778" width="16.140625" style="82" customWidth="1"/>
    <col min="779" max="1025" width="9.140625" style="82"/>
    <col min="1026" max="1026" width="60.7109375" style="82" customWidth="1"/>
    <col min="1027" max="1027" width="77.85546875" style="82" customWidth="1"/>
    <col min="1028" max="1033" width="9.140625" style="82"/>
    <col min="1034" max="1034" width="16.140625" style="82" customWidth="1"/>
    <col min="1035" max="1281" width="9.140625" style="82"/>
    <col min="1282" max="1282" width="60.7109375" style="82" customWidth="1"/>
    <col min="1283" max="1283" width="77.85546875" style="82" customWidth="1"/>
    <col min="1284" max="1289" width="9.140625" style="82"/>
    <col min="1290" max="1290" width="16.140625" style="82" customWidth="1"/>
    <col min="1291" max="1537" width="9.140625" style="82"/>
    <col min="1538" max="1538" width="60.7109375" style="82" customWidth="1"/>
    <col min="1539" max="1539" width="77.85546875" style="82" customWidth="1"/>
    <col min="1540" max="1545" width="9.140625" style="82"/>
    <col min="1546" max="1546" width="16.140625" style="82" customWidth="1"/>
    <col min="1547" max="1793" width="9.140625" style="82"/>
    <col min="1794" max="1794" width="60.7109375" style="82" customWidth="1"/>
    <col min="1795" max="1795" width="77.85546875" style="82" customWidth="1"/>
    <col min="1796" max="1801" width="9.140625" style="82"/>
    <col min="1802" max="1802" width="16.140625" style="82" customWidth="1"/>
    <col min="1803" max="2049" width="9.140625" style="82"/>
    <col min="2050" max="2050" width="60.7109375" style="82" customWidth="1"/>
    <col min="2051" max="2051" width="77.85546875" style="82" customWidth="1"/>
    <col min="2052" max="2057" width="9.140625" style="82"/>
    <col min="2058" max="2058" width="16.140625" style="82" customWidth="1"/>
    <col min="2059" max="2305" width="9.140625" style="82"/>
    <col min="2306" max="2306" width="60.7109375" style="82" customWidth="1"/>
    <col min="2307" max="2307" width="77.85546875" style="82" customWidth="1"/>
    <col min="2308" max="2313" width="9.140625" style="82"/>
    <col min="2314" max="2314" width="16.140625" style="82" customWidth="1"/>
    <col min="2315" max="2561" width="9.140625" style="82"/>
    <col min="2562" max="2562" width="60.7109375" style="82" customWidth="1"/>
    <col min="2563" max="2563" width="77.85546875" style="82" customWidth="1"/>
    <col min="2564" max="2569" width="9.140625" style="82"/>
    <col min="2570" max="2570" width="16.140625" style="82" customWidth="1"/>
    <col min="2571" max="2817" width="9.140625" style="82"/>
    <col min="2818" max="2818" width="60.7109375" style="82" customWidth="1"/>
    <col min="2819" max="2819" width="77.85546875" style="82" customWidth="1"/>
    <col min="2820" max="2825" width="9.140625" style="82"/>
    <col min="2826" max="2826" width="16.140625" style="82" customWidth="1"/>
    <col min="2827" max="3073" width="9.140625" style="82"/>
    <col min="3074" max="3074" width="60.7109375" style="82" customWidth="1"/>
    <col min="3075" max="3075" width="77.85546875" style="82" customWidth="1"/>
    <col min="3076" max="3081" width="9.140625" style="82"/>
    <col min="3082" max="3082" width="16.140625" style="82" customWidth="1"/>
    <col min="3083" max="3329" width="9.140625" style="82"/>
    <col min="3330" max="3330" width="60.7109375" style="82" customWidth="1"/>
    <col min="3331" max="3331" width="77.85546875" style="82" customWidth="1"/>
    <col min="3332" max="3337" width="9.140625" style="82"/>
    <col min="3338" max="3338" width="16.140625" style="82" customWidth="1"/>
    <col min="3339" max="3585" width="9.140625" style="82"/>
    <col min="3586" max="3586" width="60.7109375" style="82" customWidth="1"/>
    <col min="3587" max="3587" width="77.85546875" style="82" customWidth="1"/>
    <col min="3588" max="3593" width="9.140625" style="82"/>
    <col min="3594" max="3594" width="16.140625" style="82" customWidth="1"/>
    <col min="3595" max="3841" width="9.140625" style="82"/>
    <col min="3842" max="3842" width="60.7109375" style="82" customWidth="1"/>
    <col min="3843" max="3843" width="77.85546875" style="82" customWidth="1"/>
    <col min="3844" max="3849" width="9.140625" style="82"/>
    <col min="3850" max="3850" width="16.140625" style="82" customWidth="1"/>
    <col min="3851" max="4097" width="9.140625" style="82"/>
    <col min="4098" max="4098" width="60.7109375" style="82" customWidth="1"/>
    <col min="4099" max="4099" width="77.85546875" style="82" customWidth="1"/>
    <col min="4100" max="4105" width="9.140625" style="82"/>
    <col min="4106" max="4106" width="16.140625" style="82" customWidth="1"/>
    <col min="4107" max="4353" width="9.140625" style="82"/>
    <col min="4354" max="4354" width="60.7109375" style="82" customWidth="1"/>
    <col min="4355" max="4355" width="77.85546875" style="82" customWidth="1"/>
    <col min="4356" max="4361" width="9.140625" style="82"/>
    <col min="4362" max="4362" width="16.140625" style="82" customWidth="1"/>
    <col min="4363" max="4609" width="9.140625" style="82"/>
    <col min="4610" max="4610" width="60.7109375" style="82" customWidth="1"/>
    <col min="4611" max="4611" width="77.85546875" style="82" customWidth="1"/>
    <col min="4612" max="4617" width="9.140625" style="82"/>
    <col min="4618" max="4618" width="16.140625" style="82" customWidth="1"/>
    <col min="4619" max="4865" width="9.140625" style="82"/>
    <col min="4866" max="4866" width="60.7109375" style="82" customWidth="1"/>
    <col min="4867" max="4867" width="77.85546875" style="82" customWidth="1"/>
    <col min="4868" max="4873" width="9.140625" style="82"/>
    <col min="4874" max="4874" width="16.140625" style="82" customWidth="1"/>
    <col min="4875" max="5121" width="9.140625" style="82"/>
    <col min="5122" max="5122" width="60.7109375" style="82" customWidth="1"/>
    <col min="5123" max="5123" width="77.85546875" style="82" customWidth="1"/>
    <col min="5124" max="5129" width="9.140625" style="82"/>
    <col min="5130" max="5130" width="16.140625" style="82" customWidth="1"/>
    <col min="5131" max="5377" width="9.140625" style="82"/>
    <col min="5378" max="5378" width="60.7109375" style="82" customWidth="1"/>
    <col min="5379" max="5379" width="77.85546875" style="82" customWidth="1"/>
    <col min="5380" max="5385" width="9.140625" style="82"/>
    <col min="5386" max="5386" width="16.140625" style="82" customWidth="1"/>
    <col min="5387" max="5633" width="9.140625" style="82"/>
    <col min="5634" max="5634" width="60.7109375" style="82" customWidth="1"/>
    <col min="5635" max="5635" width="77.85546875" style="82" customWidth="1"/>
    <col min="5636" max="5641" width="9.140625" style="82"/>
    <col min="5642" max="5642" width="16.140625" style="82" customWidth="1"/>
    <col min="5643" max="5889" width="9.140625" style="82"/>
    <col min="5890" max="5890" width="60.7109375" style="82" customWidth="1"/>
    <col min="5891" max="5891" width="77.85546875" style="82" customWidth="1"/>
    <col min="5892" max="5897" width="9.140625" style="82"/>
    <col min="5898" max="5898" width="16.140625" style="82" customWidth="1"/>
    <col min="5899" max="6145" width="9.140625" style="82"/>
    <col min="6146" max="6146" width="60.7109375" style="82" customWidth="1"/>
    <col min="6147" max="6147" width="77.85546875" style="82" customWidth="1"/>
    <col min="6148" max="6153" width="9.140625" style="82"/>
    <col min="6154" max="6154" width="16.140625" style="82" customWidth="1"/>
    <col min="6155" max="6401" width="9.140625" style="82"/>
    <col min="6402" max="6402" width="60.7109375" style="82" customWidth="1"/>
    <col min="6403" max="6403" width="77.85546875" style="82" customWidth="1"/>
    <col min="6404" max="6409" width="9.140625" style="82"/>
    <col min="6410" max="6410" width="16.140625" style="82" customWidth="1"/>
    <col min="6411" max="6657" width="9.140625" style="82"/>
    <col min="6658" max="6658" width="60.7109375" style="82" customWidth="1"/>
    <col min="6659" max="6659" width="77.85546875" style="82" customWidth="1"/>
    <col min="6660" max="6665" width="9.140625" style="82"/>
    <col min="6666" max="6666" width="16.140625" style="82" customWidth="1"/>
    <col min="6667" max="6913" width="9.140625" style="82"/>
    <col min="6914" max="6914" width="60.7109375" style="82" customWidth="1"/>
    <col min="6915" max="6915" width="77.85546875" style="82" customWidth="1"/>
    <col min="6916" max="6921" width="9.140625" style="82"/>
    <col min="6922" max="6922" width="16.140625" style="82" customWidth="1"/>
    <col min="6923" max="7169" width="9.140625" style="82"/>
    <col min="7170" max="7170" width="60.7109375" style="82" customWidth="1"/>
    <col min="7171" max="7171" width="77.85546875" style="82" customWidth="1"/>
    <col min="7172" max="7177" width="9.140625" style="82"/>
    <col min="7178" max="7178" width="16.140625" style="82" customWidth="1"/>
    <col min="7179" max="7425" width="9.140625" style="82"/>
    <col min="7426" max="7426" width="60.7109375" style="82" customWidth="1"/>
    <col min="7427" max="7427" width="77.85546875" style="82" customWidth="1"/>
    <col min="7428" max="7433" width="9.140625" style="82"/>
    <col min="7434" max="7434" width="16.140625" style="82" customWidth="1"/>
    <col min="7435" max="7681" width="9.140625" style="82"/>
    <col min="7682" max="7682" width="60.7109375" style="82" customWidth="1"/>
    <col min="7683" max="7683" width="77.85546875" style="82" customWidth="1"/>
    <col min="7684" max="7689" width="9.140625" style="82"/>
    <col min="7690" max="7690" width="16.140625" style="82" customWidth="1"/>
    <col min="7691" max="7937" width="9.140625" style="82"/>
    <col min="7938" max="7938" width="60.7109375" style="82" customWidth="1"/>
    <col min="7939" max="7939" width="77.85546875" style="82" customWidth="1"/>
    <col min="7940" max="7945" width="9.140625" style="82"/>
    <col min="7946" max="7946" width="16.140625" style="82" customWidth="1"/>
    <col min="7947" max="8193" width="9.140625" style="82"/>
    <col min="8194" max="8194" width="60.7109375" style="82" customWidth="1"/>
    <col min="8195" max="8195" width="77.85546875" style="82" customWidth="1"/>
    <col min="8196" max="8201" width="9.140625" style="82"/>
    <col min="8202" max="8202" width="16.140625" style="82" customWidth="1"/>
    <col min="8203" max="8449" width="9.140625" style="82"/>
    <col min="8450" max="8450" width="60.7109375" style="82" customWidth="1"/>
    <col min="8451" max="8451" width="77.85546875" style="82" customWidth="1"/>
    <col min="8452" max="8457" width="9.140625" style="82"/>
    <col min="8458" max="8458" width="16.140625" style="82" customWidth="1"/>
    <col min="8459" max="8705" width="9.140625" style="82"/>
    <col min="8706" max="8706" width="60.7109375" style="82" customWidth="1"/>
    <col min="8707" max="8707" width="77.85546875" style="82" customWidth="1"/>
    <col min="8708" max="8713" width="9.140625" style="82"/>
    <col min="8714" max="8714" width="16.140625" style="82" customWidth="1"/>
    <col min="8715" max="8961" width="9.140625" style="82"/>
    <col min="8962" max="8962" width="60.7109375" style="82" customWidth="1"/>
    <col min="8963" max="8963" width="77.85546875" style="82" customWidth="1"/>
    <col min="8964" max="8969" width="9.140625" style="82"/>
    <col min="8970" max="8970" width="16.140625" style="82" customWidth="1"/>
    <col min="8971" max="9217" width="9.140625" style="82"/>
    <col min="9218" max="9218" width="60.7109375" style="82" customWidth="1"/>
    <col min="9219" max="9219" width="77.85546875" style="82" customWidth="1"/>
    <col min="9220" max="9225" width="9.140625" style="82"/>
    <col min="9226" max="9226" width="16.140625" style="82" customWidth="1"/>
    <col min="9227" max="9473" width="9.140625" style="82"/>
    <col min="9474" max="9474" width="60.7109375" style="82" customWidth="1"/>
    <col min="9475" max="9475" width="77.85546875" style="82" customWidth="1"/>
    <col min="9476" max="9481" width="9.140625" style="82"/>
    <col min="9482" max="9482" width="16.140625" style="82" customWidth="1"/>
    <col min="9483" max="9729" width="9.140625" style="82"/>
    <col min="9730" max="9730" width="60.7109375" style="82" customWidth="1"/>
    <col min="9731" max="9731" width="77.85546875" style="82" customWidth="1"/>
    <col min="9732" max="9737" width="9.140625" style="82"/>
    <col min="9738" max="9738" width="16.140625" style="82" customWidth="1"/>
    <col min="9739" max="9985" width="9.140625" style="82"/>
    <col min="9986" max="9986" width="60.7109375" style="82" customWidth="1"/>
    <col min="9987" max="9987" width="77.85546875" style="82" customWidth="1"/>
    <col min="9988" max="9993" width="9.140625" style="82"/>
    <col min="9994" max="9994" width="16.140625" style="82" customWidth="1"/>
    <col min="9995" max="10241" width="9.140625" style="82"/>
    <col min="10242" max="10242" width="60.7109375" style="82" customWidth="1"/>
    <col min="10243" max="10243" width="77.85546875" style="82" customWidth="1"/>
    <col min="10244" max="10249" width="9.140625" style="82"/>
    <col min="10250" max="10250" width="16.140625" style="82" customWidth="1"/>
    <col min="10251" max="10497" width="9.140625" style="82"/>
    <col min="10498" max="10498" width="60.7109375" style="82" customWidth="1"/>
    <col min="10499" max="10499" width="77.85546875" style="82" customWidth="1"/>
    <col min="10500" max="10505" width="9.140625" style="82"/>
    <col min="10506" max="10506" width="16.140625" style="82" customWidth="1"/>
    <col min="10507" max="10753" width="9.140625" style="82"/>
    <col min="10754" max="10754" width="60.7109375" style="82" customWidth="1"/>
    <col min="10755" max="10755" width="77.85546875" style="82" customWidth="1"/>
    <col min="10756" max="10761" width="9.140625" style="82"/>
    <col min="10762" max="10762" width="16.140625" style="82" customWidth="1"/>
    <col min="10763" max="11009" width="9.140625" style="82"/>
    <col min="11010" max="11010" width="60.7109375" style="82" customWidth="1"/>
    <col min="11011" max="11011" width="77.85546875" style="82" customWidth="1"/>
    <col min="11012" max="11017" width="9.140625" style="82"/>
    <col min="11018" max="11018" width="16.140625" style="82" customWidth="1"/>
    <col min="11019" max="11265" width="9.140625" style="82"/>
    <col min="11266" max="11266" width="60.7109375" style="82" customWidth="1"/>
    <col min="11267" max="11267" width="77.85546875" style="82" customWidth="1"/>
    <col min="11268" max="11273" width="9.140625" style="82"/>
    <col min="11274" max="11274" width="16.140625" style="82" customWidth="1"/>
    <col min="11275" max="11521" width="9.140625" style="82"/>
    <col min="11522" max="11522" width="60.7109375" style="82" customWidth="1"/>
    <col min="11523" max="11523" width="77.85546875" style="82" customWidth="1"/>
    <col min="11524" max="11529" width="9.140625" style="82"/>
    <col min="11530" max="11530" width="16.140625" style="82" customWidth="1"/>
    <col min="11531" max="11777" width="9.140625" style="82"/>
    <col min="11778" max="11778" width="60.7109375" style="82" customWidth="1"/>
    <col min="11779" max="11779" width="77.85546875" style="82" customWidth="1"/>
    <col min="11780" max="11785" width="9.140625" style="82"/>
    <col min="11786" max="11786" width="16.140625" style="82" customWidth="1"/>
    <col min="11787" max="12033" width="9.140625" style="82"/>
    <col min="12034" max="12034" width="60.7109375" style="82" customWidth="1"/>
    <col min="12035" max="12035" width="77.85546875" style="82" customWidth="1"/>
    <col min="12036" max="12041" width="9.140625" style="82"/>
    <col min="12042" max="12042" width="16.140625" style="82" customWidth="1"/>
    <col min="12043" max="12289" width="9.140625" style="82"/>
    <col min="12290" max="12290" width="60.7109375" style="82" customWidth="1"/>
    <col min="12291" max="12291" width="77.85546875" style="82" customWidth="1"/>
    <col min="12292" max="12297" width="9.140625" style="82"/>
    <col min="12298" max="12298" width="16.140625" style="82" customWidth="1"/>
    <col min="12299" max="12545" width="9.140625" style="82"/>
    <col min="12546" max="12546" width="60.7109375" style="82" customWidth="1"/>
    <col min="12547" max="12547" width="77.85546875" style="82" customWidth="1"/>
    <col min="12548" max="12553" width="9.140625" style="82"/>
    <col min="12554" max="12554" width="16.140625" style="82" customWidth="1"/>
    <col min="12555" max="12801" width="9.140625" style="82"/>
    <col min="12802" max="12802" width="60.7109375" style="82" customWidth="1"/>
    <col min="12803" max="12803" width="77.85546875" style="82" customWidth="1"/>
    <col min="12804" max="12809" width="9.140625" style="82"/>
    <col min="12810" max="12810" width="16.140625" style="82" customWidth="1"/>
    <col min="12811" max="13057" width="9.140625" style="82"/>
    <col min="13058" max="13058" width="60.7109375" style="82" customWidth="1"/>
    <col min="13059" max="13059" width="77.85546875" style="82" customWidth="1"/>
    <col min="13060" max="13065" width="9.140625" style="82"/>
    <col min="13066" max="13066" width="16.140625" style="82" customWidth="1"/>
    <col min="13067" max="13313" width="9.140625" style="82"/>
    <col min="13314" max="13314" width="60.7109375" style="82" customWidth="1"/>
    <col min="13315" max="13315" width="77.85546875" style="82" customWidth="1"/>
    <col min="13316" max="13321" width="9.140625" style="82"/>
    <col min="13322" max="13322" width="16.140625" style="82" customWidth="1"/>
    <col min="13323" max="13569" width="9.140625" style="82"/>
    <col min="13570" max="13570" width="60.7109375" style="82" customWidth="1"/>
    <col min="13571" max="13571" width="77.85546875" style="82" customWidth="1"/>
    <col min="13572" max="13577" width="9.140625" style="82"/>
    <col min="13578" max="13578" width="16.140625" style="82" customWidth="1"/>
    <col min="13579" max="13825" width="9.140625" style="82"/>
    <col min="13826" max="13826" width="60.7109375" style="82" customWidth="1"/>
    <col min="13827" max="13827" width="77.85546875" style="82" customWidth="1"/>
    <col min="13828" max="13833" width="9.140625" style="82"/>
    <col min="13834" max="13834" width="16.140625" style="82" customWidth="1"/>
    <col min="13835" max="14081" width="9.140625" style="82"/>
    <col min="14082" max="14082" width="60.7109375" style="82" customWidth="1"/>
    <col min="14083" max="14083" width="77.85546875" style="82" customWidth="1"/>
    <col min="14084" max="14089" width="9.140625" style="82"/>
    <col min="14090" max="14090" width="16.140625" style="82" customWidth="1"/>
    <col min="14091" max="14337" width="9.140625" style="82"/>
    <col min="14338" max="14338" width="60.7109375" style="82" customWidth="1"/>
    <col min="14339" max="14339" width="77.85546875" style="82" customWidth="1"/>
    <col min="14340" max="14345" width="9.140625" style="82"/>
    <col min="14346" max="14346" width="16.140625" style="82" customWidth="1"/>
    <col min="14347" max="14593" width="9.140625" style="82"/>
    <col min="14594" max="14594" width="60.7109375" style="82" customWidth="1"/>
    <col min="14595" max="14595" width="77.85546875" style="82" customWidth="1"/>
    <col min="14596" max="14601" width="9.140625" style="82"/>
    <col min="14602" max="14602" width="16.140625" style="82" customWidth="1"/>
    <col min="14603" max="14849" width="9.140625" style="82"/>
    <col min="14850" max="14850" width="60.7109375" style="82" customWidth="1"/>
    <col min="14851" max="14851" width="77.85546875" style="82" customWidth="1"/>
    <col min="14852" max="14857" width="9.140625" style="82"/>
    <col min="14858" max="14858" width="16.140625" style="82" customWidth="1"/>
    <col min="14859" max="15105" width="9.140625" style="82"/>
    <col min="15106" max="15106" width="60.7109375" style="82" customWidth="1"/>
    <col min="15107" max="15107" width="77.85546875" style="82" customWidth="1"/>
    <col min="15108" max="15113" width="9.140625" style="82"/>
    <col min="15114" max="15114" width="16.140625" style="82" customWidth="1"/>
    <col min="15115" max="15361" width="9.140625" style="82"/>
    <col min="15362" max="15362" width="60.7109375" style="82" customWidth="1"/>
    <col min="15363" max="15363" width="77.85546875" style="82" customWidth="1"/>
    <col min="15364" max="15369" width="9.140625" style="82"/>
    <col min="15370" max="15370" width="16.140625" style="82" customWidth="1"/>
    <col min="15371" max="15617" width="9.140625" style="82"/>
    <col min="15618" max="15618" width="60.7109375" style="82" customWidth="1"/>
    <col min="15619" max="15619" width="77.85546875" style="82" customWidth="1"/>
    <col min="15620" max="15625" width="9.140625" style="82"/>
    <col min="15626" max="15626" width="16.140625" style="82" customWidth="1"/>
    <col min="15627" max="15873" width="9.140625" style="82"/>
    <col min="15874" max="15874" width="60.7109375" style="82" customWidth="1"/>
    <col min="15875" max="15875" width="77.85546875" style="82" customWidth="1"/>
    <col min="15876" max="15881" width="9.140625" style="82"/>
    <col min="15882" max="15882" width="16.140625" style="82" customWidth="1"/>
    <col min="15883" max="16129" width="9.140625" style="82"/>
    <col min="16130" max="16130" width="60.7109375" style="82" customWidth="1"/>
    <col min="16131" max="16131" width="77.85546875" style="82" customWidth="1"/>
    <col min="16132" max="16137" width="9.140625" style="82"/>
    <col min="16138" max="16138" width="16.140625" style="82" customWidth="1"/>
    <col min="16139" max="16384" width="9.140625" style="82"/>
  </cols>
  <sheetData>
    <row r="3" spans="2:3" ht="19.5" x14ac:dyDescent="0.25">
      <c r="B3" s="116" t="s">
        <v>44</v>
      </c>
      <c r="C3" s="116"/>
    </row>
    <row r="4" spans="2:3" ht="150" customHeight="1" x14ac:dyDescent="0.2">
      <c r="B4" s="117" t="s">
        <v>45</v>
      </c>
      <c r="C4" s="117"/>
    </row>
    <row r="5" spans="2:3" ht="15.75" thickBot="1" x14ac:dyDescent="0.25"/>
    <row r="6" spans="2:3" ht="39.950000000000003" customHeight="1" x14ac:dyDescent="0.2">
      <c r="B6" s="118" t="s">
        <v>46</v>
      </c>
      <c r="C6" s="83" t="s">
        <v>47</v>
      </c>
    </row>
    <row r="7" spans="2:3" ht="120" customHeight="1" x14ac:dyDescent="0.2">
      <c r="B7" s="119"/>
      <c r="C7" s="113" t="s">
        <v>48</v>
      </c>
    </row>
    <row r="8" spans="2:3" ht="35.1" customHeight="1" thickBot="1" x14ac:dyDescent="0.25">
      <c r="B8" s="120"/>
      <c r="C8" s="85" t="s">
        <v>49</v>
      </c>
    </row>
    <row r="9" spans="2:3" ht="15.75" thickBot="1" x14ac:dyDescent="0.25"/>
    <row r="10" spans="2:3" ht="60" customHeight="1" x14ac:dyDescent="0.2">
      <c r="B10" s="121" t="s">
        <v>50</v>
      </c>
      <c r="C10" s="86" t="s">
        <v>51</v>
      </c>
    </row>
    <row r="11" spans="2:3" ht="50.1" customHeight="1" x14ac:dyDescent="0.2">
      <c r="B11" s="122"/>
      <c r="C11" s="84" t="s">
        <v>52</v>
      </c>
    </row>
    <row r="12" spans="2:3" ht="39.950000000000003" customHeight="1" x14ac:dyDescent="0.2">
      <c r="B12" s="122"/>
      <c r="C12" s="87" t="s">
        <v>53</v>
      </c>
    </row>
    <row r="13" spans="2:3" ht="50.1" customHeight="1" thickBot="1" x14ac:dyDescent="0.25">
      <c r="B13" s="120"/>
      <c r="C13" s="88" t="s">
        <v>54</v>
      </c>
    </row>
    <row r="14" spans="2:3" ht="15.75" thickBot="1" x14ac:dyDescent="0.25">
      <c r="C14" s="89"/>
    </row>
    <row r="15" spans="2:3" ht="50.1" customHeight="1" x14ac:dyDescent="0.2">
      <c r="B15" s="114" t="s">
        <v>55</v>
      </c>
      <c r="C15" s="83" t="s">
        <v>56</v>
      </c>
    </row>
    <row r="16" spans="2:3" ht="50.1" customHeight="1" thickBot="1" x14ac:dyDescent="0.25">
      <c r="B16" s="115"/>
      <c r="C16" s="85" t="s">
        <v>57</v>
      </c>
    </row>
    <row r="17" spans="2:3" ht="15.75" thickBot="1" x14ac:dyDescent="0.25"/>
    <row r="18" spans="2:3" ht="75" customHeight="1" x14ac:dyDescent="0.2">
      <c r="B18" s="123" t="s">
        <v>58</v>
      </c>
      <c r="C18" s="83" t="s">
        <v>59</v>
      </c>
    </row>
    <row r="19" spans="2:3" ht="24.95" customHeight="1" thickBot="1" x14ac:dyDescent="0.25">
      <c r="B19" s="124"/>
      <c r="C19" s="85" t="s">
        <v>60</v>
      </c>
    </row>
    <row r="20" spans="2:3" ht="15.75" thickBot="1" x14ac:dyDescent="0.25">
      <c r="C20" s="89"/>
    </row>
    <row r="21" spans="2:3" ht="69.95" customHeight="1" x14ac:dyDescent="0.2">
      <c r="B21" s="114" t="s">
        <v>61</v>
      </c>
      <c r="C21" s="83" t="s">
        <v>62</v>
      </c>
    </row>
    <row r="22" spans="2:3" ht="50.1" customHeight="1" thickBot="1" x14ac:dyDescent="0.25">
      <c r="B22" s="115"/>
      <c r="C22" s="85" t="s">
        <v>63</v>
      </c>
    </row>
    <row r="23" spans="2:3" ht="15.75" thickBot="1" x14ac:dyDescent="0.25">
      <c r="C23" s="89"/>
    </row>
    <row r="24" spans="2:3" ht="60" customHeight="1" x14ac:dyDescent="0.2">
      <c r="B24" s="114" t="s">
        <v>64</v>
      </c>
      <c r="C24" s="83" t="s">
        <v>65</v>
      </c>
    </row>
    <row r="25" spans="2:3" ht="50.1" customHeight="1" thickBot="1" x14ac:dyDescent="0.25">
      <c r="B25" s="115"/>
      <c r="C25" s="85" t="s">
        <v>66</v>
      </c>
    </row>
  </sheetData>
  <mergeCells count="8">
    <mergeCell ref="B21:B22"/>
    <mergeCell ref="B24:B25"/>
    <mergeCell ref="B3:C3"/>
    <mergeCell ref="B4:C4"/>
    <mergeCell ref="B6:B8"/>
    <mergeCell ref="B10:B13"/>
    <mergeCell ref="B15:B16"/>
    <mergeCell ref="B18:B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C129B-3058-42B3-99AC-F0033F257126}">
  <dimension ref="A2:P71"/>
  <sheetViews>
    <sheetView tabSelected="1" workbookViewId="0">
      <selection activeCell="F36" sqref="F36"/>
    </sheetView>
  </sheetViews>
  <sheetFormatPr defaultRowHeight="15" x14ac:dyDescent="0.25"/>
  <cols>
    <col min="2" max="2" width="13.7109375" customWidth="1"/>
    <col min="3" max="3" width="6.7109375" customWidth="1"/>
    <col min="4" max="4" width="30.7109375" customWidth="1"/>
    <col min="5" max="6" width="10.7109375" customWidth="1"/>
    <col min="7" max="7" width="12.7109375" customWidth="1"/>
    <col min="8" max="9" width="10.7109375" customWidth="1"/>
    <col min="10" max="10" width="9.7109375" customWidth="1"/>
    <col min="11" max="11" width="12.7109375" customWidth="1"/>
    <col min="12" max="12" width="14.7109375" customWidth="1"/>
  </cols>
  <sheetData>
    <row r="2" spans="1:16" s="1" customFormat="1" ht="15.75" thickBot="1" x14ac:dyDescent="0.3">
      <c r="C2" s="2"/>
      <c r="D2" s="2"/>
      <c r="M2"/>
    </row>
    <row r="3" spans="1:16" s="1" customFormat="1" ht="19.5" customHeight="1" x14ac:dyDescent="0.25">
      <c r="B3" s="125" t="s">
        <v>131</v>
      </c>
      <c r="C3" s="126"/>
      <c r="D3" s="126"/>
      <c r="E3" s="126"/>
      <c r="F3" s="126"/>
      <c r="G3" s="126"/>
      <c r="H3" s="126"/>
      <c r="I3" s="126"/>
      <c r="J3" s="126"/>
      <c r="K3" s="126"/>
      <c r="L3" s="127"/>
      <c r="M3"/>
    </row>
    <row r="4" spans="1:16" s="1" customFormat="1" ht="19.5" customHeight="1" thickBot="1" x14ac:dyDescent="0.3">
      <c r="B4" s="136" t="s">
        <v>132</v>
      </c>
      <c r="C4" s="137"/>
      <c r="D4" s="137"/>
      <c r="E4" s="137"/>
      <c r="F4" s="137"/>
      <c r="G4" s="137"/>
      <c r="H4" s="137"/>
      <c r="I4" s="137"/>
      <c r="J4" s="137"/>
      <c r="K4" s="137"/>
      <c r="L4" s="138"/>
      <c r="M4"/>
    </row>
    <row r="5" spans="1:16" s="1" customFormat="1" ht="15" customHeight="1" x14ac:dyDescent="0.25">
      <c r="B5" s="3"/>
      <c r="C5" s="4" t="s">
        <v>0</v>
      </c>
      <c r="D5" s="5"/>
      <c r="E5" s="128"/>
      <c r="F5" s="129"/>
      <c r="G5" s="129"/>
      <c r="H5" s="129"/>
      <c r="I5" s="129"/>
      <c r="J5" s="129"/>
      <c r="K5" s="130"/>
      <c r="L5" s="6"/>
      <c r="M5"/>
    </row>
    <row r="6" spans="1:16" s="1" customFormat="1" x14ac:dyDescent="0.25">
      <c r="B6" s="3"/>
      <c r="C6" s="131" t="s">
        <v>1</v>
      </c>
      <c r="D6" s="132"/>
      <c r="E6" s="133"/>
      <c r="F6" s="134"/>
      <c r="G6" s="134"/>
      <c r="H6" s="134"/>
      <c r="I6" s="134"/>
      <c r="J6" s="134"/>
      <c r="K6" s="135"/>
      <c r="L6" s="6"/>
      <c r="M6"/>
    </row>
    <row r="7" spans="1:16" s="1" customFormat="1" ht="15" customHeight="1" x14ac:dyDescent="0.25">
      <c r="B7" s="3"/>
      <c r="C7" s="131" t="s">
        <v>2</v>
      </c>
      <c r="D7" s="132"/>
      <c r="E7" s="133"/>
      <c r="F7" s="134"/>
      <c r="G7" s="134"/>
      <c r="H7" s="134"/>
      <c r="I7" s="134"/>
      <c r="J7" s="134"/>
      <c r="K7" s="135"/>
      <c r="L7" s="6"/>
      <c r="M7"/>
    </row>
    <row r="8" spans="1:16" s="1" customFormat="1" ht="15.75" x14ac:dyDescent="0.25">
      <c r="B8" s="3"/>
      <c r="C8" s="131" t="s">
        <v>3</v>
      </c>
      <c r="D8" s="132"/>
      <c r="E8" s="139" t="s">
        <v>4</v>
      </c>
      <c r="F8" s="139"/>
      <c r="G8" s="139"/>
      <c r="H8" s="139"/>
      <c r="I8" s="139"/>
      <c r="J8" s="139"/>
      <c r="K8" s="140"/>
      <c r="L8" s="6"/>
      <c r="M8"/>
    </row>
    <row r="9" spans="1:16" s="1" customFormat="1" x14ac:dyDescent="0.25">
      <c r="B9" s="3"/>
      <c r="C9" s="7" t="s">
        <v>5</v>
      </c>
      <c r="D9" s="8">
        <v>2501</v>
      </c>
      <c r="E9" s="99" t="s">
        <v>6</v>
      </c>
      <c r="F9" s="9"/>
      <c r="G9" s="9"/>
      <c r="H9" s="9"/>
      <c r="I9" s="9"/>
      <c r="J9" s="100"/>
      <c r="K9" s="112">
        <f>IF(D9&gt;3000,1.8,IF(D9&gt;2500,1.3,1))</f>
        <v>1.3</v>
      </c>
      <c r="L9" s="6"/>
      <c r="M9"/>
      <c r="P9" s="10"/>
    </row>
    <row r="10" spans="1:16" s="1" customFormat="1" x14ac:dyDescent="0.25">
      <c r="B10" s="3"/>
      <c r="C10" s="131" t="s">
        <v>7</v>
      </c>
      <c r="D10" s="132"/>
      <c r="E10" s="98"/>
      <c r="F10" s="98"/>
      <c r="G10" s="98"/>
      <c r="H10" s="98"/>
      <c r="I10" s="98"/>
      <c r="J10" s="98"/>
      <c r="K10" s="6"/>
      <c r="L10" s="6"/>
      <c r="M10"/>
      <c r="O10" s="141"/>
      <c r="P10" s="142"/>
    </row>
    <row r="11" spans="1:16" s="1" customFormat="1" ht="15.75" thickBot="1" x14ac:dyDescent="0.3">
      <c r="B11" s="3"/>
      <c r="C11" s="11" t="s">
        <v>8</v>
      </c>
      <c r="D11" s="12"/>
      <c r="E11" s="143" t="s">
        <v>9</v>
      </c>
      <c r="F11" s="144"/>
      <c r="G11" s="145"/>
      <c r="H11" s="146"/>
      <c r="I11" s="146"/>
      <c r="J11" s="146"/>
      <c r="K11" s="147"/>
      <c r="L11" s="6"/>
      <c r="M11"/>
      <c r="O11" s="141"/>
      <c r="P11" s="142"/>
    </row>
    <row r="12" spans="1:16" s="1" customFormat="1" ht="19.899999999999999" customHeight="1" thickBot="1" x14ac:dyDescent="0.3">
      <c r="A12" s="13"/>
      <c r="B12" s="148"/>
      <c r="C12" s="149"/>
      <c r="D12" s="149"/>
      <c r="E12" s="149"/>
      <c r="F12" s="149"/>
      <c r="G12" s="149"/>
      <c r="H12" s="149"/>
      <c r="I12" s="149"/>
      <c r="J12" s="149"/>
      <c r="K12" s="149"/>
      <c r="L12" s="150"/>
      <c r="M12"/>
    </row>
    <row r="13" spans="1:16" s="1" customFormat="1" ht="12.75" customHeight="1" x14ac:dyDescent="0.25">
      <c r="B13" s="157"/>
      <c r="C13" s="151" t="s">
        <v>10</v>
      </c>
      <c r="D13" s="153" t="s">
        <v>11</v>
      </c>
      <c r="E13" s="153" t="s">
        <v>12</v>
      </c>
      <c r="F13" s="153" t="s">
        <v>13</v>
      </c>
      <c r="G13" s="153" t="s">
        <v>14</v>
      </c>
      <c r="H13" s="176" t="s">
        <v>130</v>
      </c>
      <c r="I13" s="177"/>
      <c r="J13" s="153" t="s">
        <v>133</v>
      </c>
      <c r="K13" s="153" t="s">
        <v>134</v>
      </c>
      <c r="L13" s="155" t="s">
        <v>15</v>
      </c>
      <c r="M13"/>
    </row>
    <row r="14" spans="1:16" s="1" customFormat="1" x14ac:dyDescent="0.25">
      <c r="B14" s="157"/>
      <c r="C14" s="152"/>
      <c r="D14" s="154"/>
      <c r="E14" s="154"/>
      <c r="F14" s="154"/>
      <c r="G14" s="154"/>
      <c r="H14" s="178"/>
      <c r="I14" s="179"/>
      <c r="J14" s="154"/>
      <c r="K14" s="154"/>
      <c r="L14" s="156"/>
      <c r="M14"/>
    </row>
    <row r="15" spans="1:16" s="1" customFormat="1" ht="13.9" customHeight="1" thickBot="1" x14ac:dyDescent="0.3">
      <c r="B15" s="158"/>
      <c r="C15" s="77">
        <f t="shared" ref="C15" si="0">C14+1</f>
        <v>1</v>
      </c>
      <c r="D15" s="78">
        <v>2</v>
      </c>
      <c r="E15" s="78">
        <v>3</v>
      </c>
      <c r="F15" s="78">
        <v>4</v>
      </c>
      <c r="G15" s="78">
        <v>5</v>
      </c>
      <c r="H15" s="78">
        <v>6</v>
      </c>
      <c r="I15" s="78" t="s">
        <v>41</v>
      </c>
      <c r="J15" s="78">
        <v>8</v>
      </c>
      <c r="K15" s="78" t="s">
        <v>42</v>
      </c>
      <c r="L15" s="79" t="s">
        <v>43</v>
      </c>
      <c r="M15"/>
    </row>
    <row r="16" spans="1:16" s="1" customFormat="1" ht="13.9" customHeight="1" thickBot="1" x14ac:dyDescent="0.3">
      <c r="B16" s="164" t="s">
        <v>16</v>
      </c>
      <c r="C16" s="183" t="s">
        <v>17</v>
      </c>
      <c r="D16" s="184"/>
      <c r="E16" s="184"/>
      <c r="F16" s="184"/>
      <c r="G16" s="184"/>
      <c r="H16" s="184"/>
      <c r="I16" s="184"/>
      <c r="J16" s="184"/>
      <c r="K16" s="184"/>
      <c r="L16" s="185"/>
      <c r="M16"/>
    </row>
    <row r="17" spans="2:13" s="1" customFormat="1" ht="24" customHeight="1" x14ac:dyDescent="0.25">
      <c r="B17" s="165"/>
      <c r="C17" s="14">
        <v>1</v>
      </c>
      <c r="D17" s="15" t="s">
        <v>18</v>
      </c>
      <c r="E17" s="16"/>
      <c r="F17" s="17"/>
      <c r="G17" s="16"/>
      <c r="H17" s="16"/>
      <c r="I17" s="101"/>
      <c r="J17" s="18"/>
      <c r="K17" s="18"/>
      <c r="L17" s="19"/>
      <c r="M17"/>
    </row>
    <row r="18" spans="2:13" s="1" customFormat="1" ht="24" customHeight="1" x14ac:dyDescent="0.25">
      <c r="B18" s="165"/>
      <c r="C18" s="20">
        <f>C17+1</f>
        <v>2</v>
      </c>
      <c r="D18" s="21" t="s">
        <v>19</v>
      </c>
      <c r="E18" s="22"/>
      <c r="F18" s="23"/>
      <c r="G18" s="24"/>
      <c r="H18" s="24"/>
      <c r="I18" s="102"/>
      <c r="J18" s="26"/>
      <c r="K18" s="26"/>
      <c r="L18" s="27"/>
      <c r="M18"/>
    </row>
    <row r="19" spans="2:13" s="1" customFormat="1" ht="24" customHeight="1" x14ac:dyDescent="0.25">
      <c r="B19" s="165"/>
      <c r="C19" s="20">
        <f t="shared" ref="C19:C31" si="1">C18+1</f>
        <v>3</v>
      </c>
      <c r="D19" s="195" t="s">
        <v>20</v>
      </c>
      <c r="E19" s="22" t="s">
        <v>21</v>
      </c>
      <c r="F19" s="28">
        <v>1100</v>
      </c>
      <c r="G19" s="29">
        <v>10</v>
      </c>
      <c r="H19" s="25">
        <v>7.0000000000000007E-2</v>
      </c>
      <c r="I19" s="103">
        <f>G19+(G19*H19)</f>
        <v>10.7</v>
      </c>
      <c r="J19" s="26">
        <f>H19*$K$9</f>
        <v>9.1000000000000011E-2</v>
      </c>
      <c r="K19" s="30">
        <f>G19+(G19*J19)</f>
        <v>10.91</v>
      </c>
      <c r="L19" s="27">
        <f>F19*K19</f>
        <v>12001</v>
      </c>
      <c r="M19"/>
    </row>
    <row r="20" spans="2:13" s="1" customFormat="1" ht="24" customHeight="1" x14ac:dyDescent="0.25">
      <c r="B20" s="165"/>
      <c r="C20" s="20">
        <f t="shared" si="1"/>
        <v>4</v>
      </c>
      <c r="D20" s="195"/>
      <c r="E20" s="22"/>
      <c r="F20" s="28"/>
      <c r="G20" s="29"/>
      <c r="H20" s="29"/>
      <c r="I20" s="103">
        <f t="shared" ref="I20:I31" si="2">G20+(G20*H20)</f>
        <v>0</v>
      </c>
      <c r="J20" s="26">
        <f t="shared" ref="J20:J31" si="3">H20*$K$8</f>
        <v>0</v>
      </c>
      <c r="K20" s="30">
        <f t="shared" ref="K20:K31" si="4">G20+(G20*J20)</f>
        <v>0</v>
      </c>
      <c r="L20" s="27">
        <f t="shared" ref="L20:L31" si="5">F20*K20</f>
        <v>0</v>
      </c>
      <c r="M20"/>
    </row>
    <row r="21" spans="2:13" s="1" customFormat="1" ht="24" customHeight="1" x14ac:dyDescent="0.2">
      <c r="B21" s="165"/>
      <c r="C21" s="20">
        <f t="shared" si="1"/>
        <v>5</v>
      </c>
      <c r="D21" s="195"/>
      <c r="E21" s="22"/>
      <c r="F21" s="28"/>
      <c r="G21" s="29"/>
      <c r="H21" s="29"/>
      <c r="I21" s="103">
        <f t="shared" si="2"/>
        <v>0</v>
      </c>
      <c r="J21" s="26">
        <f t="shared" si="3"/>
        <v>0</v>
      </c>
      <c r="K21" s="30">
        <f t="shared" si="4"/>
        <v>0</v>
      </c>
      <c r="L21" s="27">
        <f t="shared" si="5"/>
        <v>0</v>
      </c>
      <c r="M21" s="31"/>
    </row>
    <row r="22" spans="2:13" s="1" customFormat="1" ht="24" customHeight="1" x14ac:dyDescent="0.2">
      <c r="B22" s="165"/>
      <c r="C22" s="20">
        <f t="shared" si="1"/>
        <v>6</v>
      </c>
      <c r="D22" s="195"/>
      <c r="E22" s="22"/>
      <c r="F22" s="28"/>
      <c r="G22" s="29"/>
      <c r="H22" s="29"/>
      <c r="I22" s="103">
        <f t="shared" si="2"/>
        <v>0</v>
      </c>
      <c r="J22" s="26">
        <f t="shared" si="3"/>
        <v>0</v>
      </c>
      <c r="K22" s="30">
        <f t="shared" si="4"/>
        <v>0</v>
      </c>
      <c r="L22" s="27">
        <f t="shared" si="5"/>
        <v>0</v>
      </c>
      <c r="M22" s="31"/>
    </row>
    <row r="23" spans="2:13" s="1" customFormat="1" ht="24" customHeight="1" x14ac:dyDescent="0.2">
      <c r="B23" s="165"/>
      <c r="C23" s="20">
        <f>C22+1</f>
        <v>7</v>
      </c>
      <c r="D23" s="195"/>
      <c r="E23" s="22"/>
      <c r="F23" s="28"/>
      <c r="G23" s="29"/>
      <c r="H23" s="29"/>
      <c r="I23" s="103">
        <f t="shared" si="2"/>
        <v>0</v>
      </c>
      <c r="J23" s="26">
        <f t="shared" si="3"/>
        <v>0</v>
      </c>
      <c r="K23" s="30">
        <f t="shared" si="4"/>
        <v>0</v>
      </c>
      <c r="L23" s="27">
        <f t="shared" si="5"/>
        <v>0</v>
      </c>
      <c r="M23" s="31"/>
    </row>
    <row r="24" spans="2:13" s="1" customFormat="1" ht="24" customHeight="1" x14ac:dyDescent="0.2">
      <c r="B24" s="165"/>
      <c r="C24" s="20">
        <f t="shared" si="1"/>
        <v>8</v>
      </c>
      <c r="D24" s="195"/>
      <c r="E24" s="22"/>
      <c r="F24" s="28"/>
      <c r="G24" s="29"/>
      <c r="H24" s="29"/>
      <c r="I24" s="103">
        <f t="shared" si="2"/>
        <v>0</v>
      </c>
      <c r="J24" s="26">
        <f t="shared" si="3"/>
        <v>0</v>
      </c>
      <c r="K24" s="30">
        <f t="shared" si="4"/>
        <v>0</v>
      </c>
      <c r="L24" s="27">
        <f t="shared" si="5"/>
        <v>0</v>
      </c>
      <c r="M24" s="31"/>
    </row>
    <row r="25" spans="2:13" s="1" customFormat="1" ht="24" customHeight="1" x14ac:dyDescent="0.25">
      <c r="B25" s="165"/>
      <c r="C25" s="20">
        <f t="shared" si="1"/>
        <v>9</v>
      </c>
      <c r="D25" s="195"/>
      <c r="E25" s="22"/>
      <c r="F25" s="28"/>
      <c r="G25" s="29"/>
      <c r="H25" s="29"/>
      <c r="I25" s="103">
        <f t="shared" si="2"/>
        <v>0</v>
      </c>
      <c r="J25" s="26">
        <f t="shared" si="3"/>
        <v>0</v>
      </c>
      <c r="K25" s="30">
        <f t="shared" si="4"/>
        <v>0</v>
      </c>
      <c r="L25" s="27">
        <f t="shared" si="5"/>
        <v>0</v>
      </c>
      <c r="M25"/>
    </row>
    <row r="26" spans="2:13" s="1" customFormat="1" ht="24" customHeight="1" x14ac:dyDescent="0.2">
      <c r="B26" s="165"/>
      <c r="C26" s="20">
        <f t="shared" si="1"/>
        <v>10</v>
      </c>
      <c r="D26" s="195"/>
      <c r="E26" s="22"/>
      <c r="F26" s="28"/>
      <c r="G26" s="29"/>
      <c r="H26" s="29"/>
      <c r="I26" s="103">
        <f t="shared" si="2"/>
        <v>0</v>
      </c>
      <c r="J26" s="26">
        <f t="shared" si="3"/>
        <v>0</v>
      </c>
      <c r="K26" s="30">
        <f t="shared" si="4"/>
        <v>0</v>
      </c>
      <c r="L26" s="27">
        <f t="shared" si="5"/>
        <v>0</v>
      </c>
      <c r="M26" s="31"/>
    </row>
    <row r="27" spans="2:13" s="1" customFormat="1" ht="24" customHeight="1" x14ac:dyDescent="0.2">
      <c r="B27" s="165"/>
      <c r="C27" s="20">
        <f t="shared" si="1"/>
        <v>11</v>
      </c>
      <c r="D27" s="195"/>
      <c r="E27" s="22"/>
      <c r="F27" s="28"/>
      <c r="G27" s="29"/>
      <c r="H27" s="29"/>
      <c r="I27" s="103">
        <f t="shared" si="2"/>
        <v>0</v>
      </c>
      <c r="J27" s="26">
        <f t="shared" si="3"/>
        <v>0</v>
      </c>
      <c r="K27" s="30">
        <f t="shared" si="4"/>
        <v>0</v>
      </c>
      <c r="L27" s="27">
        <f t="shared" si="5"/>
        <v>0</v>
      </c>
      <c r="M27" s="31"/>
    </row>
    <row r="28" spans="2:13" s="1" customFormat="1" ht="24" customHeight="1" x14ac:dyDescent="0.2">
      <c r="B28" s="165"/>
      <c r="C28" s="20">
        <f t="shared" si="1"/>
        <v>12</v>
      </c>
      <c r="D28" s="195"/>
      <c r="E28" s="22"/>
      <c r="F28" s="28"/>
      <c r="G28" s="29"/>
      <c r="H28" s="29"/>
      <c r="I28" s="103">
        <f t="shared" si="2"/>
        <v>0</v>
      </c>
      <c r="J28" s="26">
        <f t="shared" si="3"/>
        <v>0</v>
      </c>
      <c r="K28" s="30">
        <f t="shared" si="4"/>
        <v>0</v>
      </c>
      <c r="L28" s="27">
        <f t="shared" si="5"/>
        <v>0</v>
      </c>
      <c r="M28" s="31"/>
    </row>
    <row r="29" spans="2:13" s="1" customFormat="1" ht="24" customHeight="1" x14ac:dyDescent="0.2">
      <c r="B29" s="165"/>
      <c r="C29" s="20">
        <f t="shared" si="1"/>
        <v>13</v>
      </c>
      <c r="D29" s="195"/>
      <c r="E29" s="22"/>
      <c r="F29" s="28"/>
      <c r="G29" s="29"/>
      <c r="H29" s="29"/>
      <c r="I29" s="103">
        <f t="shared" si="2"/>
        <v>0</v>
      </c>
      <c r="J29" s="26">
        <f t="shared" si="3"/>
        <v>0</v>
      </c>
      <c r="K29" s="30">
        <f t="shared" si="4"/>
        <v>0</v>
      </c>
      <c r="L29" s="27">
        <f t="shared" si="5"/>
        <v>0</v>
      </c>
      <c r="M29" s="31"/>
    </row>
    <row r="30" spans="2:13" s="1" customFormat="1" ht="24" customHeight="1" x14ac:dyDescent="0.2">
      <c r="B30" s="165"/>
      <c r="C30" s="20">
        <f t="shared" si="1"/>
        <v>14</v>
      </c>
      <c r="D30" s="195"/>
      <c r="E30" s="22"/>
      <c r="F30" s="28"/>
      <c r="G30" s="29"/>
      <c r="H30" s="29"/>
      <c r="I30" s="103">
        <f t="shared" si="2"/>
        <v>0</v>
      </c>
      <c r="J30" s="26">
        <f t="shared" si="3"/>
        <v>0</v>
      </c>
      <c r="K30" s="30">
        <f t="shared" si="4"/>
        <v>0</v>
      </c>
      <c r="L30" s="27">
        <f t="shared" si="5"/>
        <v>0</v>
      </c>
      <c r="M30" s="31"/>
    </row>
    <row r="31" spans="2:13" s="1" customFormat="1" ht="24" customHeight="1" thickBot="1" x14ac:dyDescent="0.3">
      <c r="B31" s="165"/>
      <c r="C31" s="20">
        <f t="shared" si="1"/>
        <v>15</v>
      </c>
      <c r="D31" s="195"/>
      <c r="E31" s="22"/>
      <c r="F31" s="32"/>
      <c r="G31" s="29"/>
      <c r="H31" s="29"/>
      <c r="I31" s="103">
        <f t="shared" si="2"/>
        <v>0</v>
      </c>
      <c r="J31" s="26">
        <f t="shared" si="3"/>
        <v>0</v>
      </c>
      <c r="K31" s="30">
        <f t="shared" si="4"/>
        <v>0</v>
      </c>
      <c r="L31" s="27">
        <f t="shared" si="5"/>
        <v>0</v>
      </c>
      <c r="M31"/>
    </row>
    <row r="32" spans="2:13" s="1" customFormat="1" ht="24.95" customHeight="1" thickBot="1" x14ac:dyDescent="0.25">
      <c r="B32" s="166"/>
      <c r="C32" s="167" t="s">
        <v>22</v>
      </c>
      <c r="D32" s="168"/>
      <c r="E32" s="168"/>
      <c r="F32" s="168"/>
      <c r="G32" s="168"/>
      <c r="H32" s="168"/>
      <c r="I32" s="168"/>
      <c r="J32" s="168"/>
      <c r="K32" s="168"/>
      <c r="L32" s="33">
        <f>SUM(L17:L31)</f>
        <v>12001</v>
      </c>
      <c r="M32" s="31"/>
    </row>
    <row r="33" spans="2:13" s="1" customFormat="1" ht="7.5" customHeight="1" thickBot="1" x14ac:dyDescent="0.3">
      <c r="B33" s="161"/>
      <c r="C33" s="162"/>
      <c r="D33" s="162"/>
      <c r="E33" s="162"/>
      <c r="F33" s="162"/>
      <c r="G33" s="162"/>
      <c r="H33" s="162"/>
      <c r="I33" s="162"/>
      <c r="J33" s="162"/>
      <c r="K33" s="162"/>
      <c r="L33" s="163"/>
      <c r="M33"/>
    </row>
    <row r="34" spans="2:13" s="1" customFormat="1" ht="13.9" customHeight="1" thickBot="1" x14ac:dyDescent="0.25">
      <c r="B34" s="164" t="s">
        <v>23</v>
      </c>
      <c r="C34" s="180" t="s">
        <v>24</v>
      </c>
      <c r="D34" s="181"/>
      <c r="E34" s="181"/>
      <c r="F34" s="181"/>
      <c r="G34" s="181"/>
      <c r="H34" s="181"/>
      <c r="I34" s="181"/>
      <c r="J34" s="181"/>
      <c r="K34" s="181"/>
      <c r="L34" s="182"/>
      <c r="M34" s="31"/>
    </row>
    <row r="35" spans="2:13" s="1" customFormat="1" ht="24" customHeight="1" x14ac:dyDescent="0.2">
      <c r="B35" s="165"/>
      <c r="C35" s="34">
        <f>C31+1</f>
        <v>16</v>
      </c>
      <c r="D35" s="195" t="s">
        <v>141</v>
      </c>
      <c r="E35" s="105" t="s">
        <v>21</v>
      </c>
      <c r="F35" s="106">
        <v>450</v>
      </c>
      <c r="G35" s="107">
        <v>10</v>
      </c>
      <c r="H35" s="108">
        <v>0.02</v>
      </c>
      <c r="I35" s="109">
        <f t="shared" ref="I35:I37" si="6">G35+(G35*H35)</f>
        <v>10.199999999999999</v>
      </c>
      <c r="J35" s="35">
        <f t="shared" ref="J35:J37" si="7">H35*$K$9</f>
        <v>2.6000000000000002E-2</v>
      </c>
      <c r="K35" s="46">
        <f t="shared" ref="K35:K37" si="8">G35+(G35*J35)</f>
        <v>10.26</v>
      </c>
      <c r="L35" s="61">
        <f t="shared" ref="L35:L37" si="9">F35*K35</f>
        <v>4617</v>
      </c>
      <c r="M35" s="31"/>
    </row>
    <row r="36" spans="2:13" s="1" customFormat="1" ht="24" customHeight="1" x14ac:dyDescent="0.2">
      <c r="B36" s="165"/>
      <c r="C36" s="36">
        <f>C35+1</f>
        <v>17</v>
      </c>
      <c r="D36" s="194"/>
      <c r="E36" s="22" t="s">
        <v>21</v>
      </c>
      <c r="F36" s="28"/>
      <c r="G36" s="29"/>
      <c r="H36" s="25"/>
      <c r="I36" s="103">
        <f t="shared" si="6"/>
        <v>0</v>
      </c>
      <c r="J36" s="26">
        <f t="shared" si="7"/>
        <v>0</v>
      </c>
      <c r="K36" s="30">
        <f t="shared" si="8"/>
        <v>0</v>
      </c>
      <c r="L36" s="27">
        <f t="shared" si="9"/>
        <v>0</v>
      </c>
      <c r="M36" s="31"/>
    </row>
    <row r="37" spans="2:13" s="1" customFormat="1" ht="24" customHeight="1" thickBot="1" x14ac:dyDescent="0.3">
      <c r="B37" s="165"/>
      <c r="C37" s="38">
        <f>C36+1</f>
        <v>18</v>
      </c>
      <c r="D37" s="196"/>
      <c r="E37" s="97" t="s">
        <v>21</v>
      </c>
      <c r="F37" s="80"/>
      <c r="G37" s="40"/>
      <c r="H37" s="81"/>
      <c r="I37" s="110">
        <f t="shared" si="6"/>
        <v>0</v>
      </c>
      <c r="J37" s="41">
        <f t="shared" si="7"/>
        <v>0</v>
      </c>
      <c r="K37" s="111">
        <f t="shared" si="8"/>
        <v>0</v>
      </c>
      <c r="L37" s="104">
        <f t="shared" si="9"/>
        <v>0</v>
      </c>
      <c r="M37"/>
    </row>
    <row r="38" spans="2:13" s="1" customFormat="1" ht="24.95" customHeight="1" thickBot="1" x14ac:dyDescent="0.25">
      <c r="B38" s="166"/>
      <c r="C38" s="167" t="s">
        <v>25</v>
      </c>
      <c r="D38" s="168"/>
      <c r="E38" s="168"/>
      <c r="F38" s="168"/>
      <c r="G38" s="168"/>
      <c r="H38" s="168"/>
      <c r="I38" s="168"/>
      <c r="J38" s="168"/>
      <c r="K38" s="168"/>
      <c r="L38" s="42">
        <f>SUM(L35:L37)</f>
        <v>4617</v>
      </c>
      <c r="M38" s="31"/>
    </row>
    <row r="39" spans="2:13" s="1" customFormat="1" ht="6" customHeight="1" thickBot="1" x14ac:dyDescent="0.3">
      <c r="B39" s="161"/>
      <c r="C39" s="162"/>
      <c r="D39" s="162"/>
      <c r="E39" s="162"/>
      <c r="F39" s="162"/>
      <c r="G39" s="162"/>
      <c r="H39" s="162"/>
      <c r="I39" s="162"/>
      <c r="J39" s="162"/>
      <c r="K39" s="162"/>
      <c r="L39" s="163"/>
      <c r="M39"/>
    </row>
    <row r="40" spans="2:13" s="1" customFormat="1" ht="24" customHeight="1" x14ac:dyDescent="0.2">
      <c r="B40" s="164" t="s">
        <v>26</v>
      </c>
      <c r="C40" s="34">
        <f>C37+1</f>
        <v>19</v>
      </c>
      <c r="D40" s="43" t="s">
        <v>27</v>
      </c>
      <c r="E40" s="44"/>
      <c r="F40" s="45"/>
      <c r="G40" s="46"/>
      <c r="H40" s="46"/>
      <c r="I40" s="46"/>
      <c r="J40" s="35"/>
      <c r="K40" s="35"/>
      <c r="L40" s="47"/>
      <c r="M40" s="48"/>
    </row>
    <row r="41" spans="2:13" s="1" customFormat="1" ht="24" customHeight="1" x14ac:dyDescent="0.2">
      <c r="B41" s="165"/>
      <c r="C41" s="36">
        <f>C40+1</f>
        <v>20</v>
      </c>
      <c r="D41" s="195"/>
      <c r="E41" s="22" t="s">
        <v>21</v>
      </c>
      <c r="F41" s="28">
        <v>100</v>
      </c>
      <c r="G41" s="29">
        <v>10</v>
      </c>
      <c r="H41" s="25">
        <v>0.03</v>
      </c>
      <c r="I41" s="103">
        <f t="shared" ref="I41:I42" si="10">G41+(G41*H41)</f>
        <v>10.3</v>
      </c>
      <c r="J41" s="26">
        <f t="shared" ref="J41:J42" si="11">H41*$K$9</f>
        <v>3.9E-2</v>
      </c>
      <c r="K41" s="30">
        <f t="shared" ref="K41:K42" si="12">G41+(G41*J41)</f>
        <v>10.39</v>
      </c>
      <c r="L41" s="27">
        <f t="shared" ref="L41:L42" si="13">F41*K41</f>
        <v>1039</v>
      </c>
      <c r="M41" s="48"/>
    </row>
    <row r="42" spans="2:13" s="1" customFormat="1" ht="24" customHeight="1" thickBot="1" x14ac:dyDescent="0.25">
      <c r="B42" s="165"/>
      <c r="C42" s="38">
        <f>C41+1</f>
        <v>21</v>
      </c>
      <c r="D42" s="39"/>
      <c r="E42" s="97" t="s">
        <v>21</v>
      </c>
      <c r="F42" s="80"/>
      <c r="G42" s="40"/>
      <c r="H42" s="81"/>
      <c r="I42" s="110">
        <f t="shared" si="10"/>
        <v>0</v>
      </c>
      <c r="J42" s="41">
        <f t="shared" si="11"/>
        <v>0</v>
      </c>
      <c r="K42" s="111">
        <f t="shared" si="12"/>
        <v>0</v>
      </c>
      <c r="L42" s="104">
        <f t="shared" si="13"/>
        <v>0</v>
      </c>
      <c r="M42" s="48"/>
    </row>
    <row r="43" spans="2:13" s="1" customFormat="1" ht="24" customHeight="1" x14ac:dyDescent="0.2">
      <c r="B43" s="165"/>
      <c r="C43" s="49">
        <f>C42+1</f>
        <v>22</v>
      </c>
      <c r="D43" s="50" t="s">
        <v>28</v>
      </c>
      <c r="E43" s="51"/>
      <c r="F43" s="52"/>
      <c r="G43" s="53"/>
      <c r="H43" s="53"/>
      <c r="I43" s="53"/>
      <c r="J43" s="18"/>
      <c r="K43" s="18"/>
      <c r="L43" s="54"/>
      <c r="M43" s="48"/>
    </row>
    <row r="44" spans="2:13" s="1" customFormat="1" ht="24" customHeight="1" x14ac:dyDescent="0.2">
      <c r="B44" s="173"/>
      <c r="C44" s="36">
        <f>C43+1</f>
        <v>23</v>
      </c>
      <c r="D44" s="195"/>
      <c r="E44" s="22" t="s">
        <v>21</v>
      </c>
      <c r="F44" s="28">
        <v>50</v>
      </c>
      <c r="G44" s="29">
        <v>10</v>
      </c>
      <c r="H44" s="25">
        <v>0.05</v>
      </c>
      <c r="I44" s="103">
        <f t="shared" ref="I44:I45" si="14">G44+(G44*H44)</f>
        <v>10.5</v>
      </c>
      <c r="J44" s="26">
        <f t="shared" ref="J44:J45" si="15">H44*$K$9</f>
        <v>6.5000000000000002E-2</v>
      </c>
      <c r="K44" s="30">
        <f t="shared" ref="K44:K45" si="16">G44+(G44*J44)</f>
        <v>10.65</v>
      </c>
      <c r="L44" s="27">
        <f t="shared" ref="L44:L45" si="17">F44*K44</f>
        <v>532.5</v>
      </c>
      <c r="M44" s="48"/>
    </row>
    <row r="45" spans="2:13" s="1" customFormat="1" ht="24" customHeight="1" thickBot="1" x14ac:dyDescent="0.25">
      <c r="B45" s="173"/>
      <c r="C45" s="55">
        <f>C44+1</f>
        <v>24</v>
      </c>
      <c r="D45" s="39"/>
      <c r="E45" s="22" t="s">
        <v>21</v>
      </c>
      <c r="F45" s="28"/>
      <c r="G45" s="29"/>
      <c r="H45" s="25"/>
      <c r="I45" s="103">
        <f t="shared" si="14"/>
        <v>0</v>
      </c>
      <c r="J45" s="26">
        <f t="shared" si="15"/>
        <v>0</v>
      </c>
      <c r="K45" s="30">
        <f t="shared" si="16"/>
        <v>0</v>
      </c>
      <c r="L45" s="104">
        <f t="shared" si="17"/>
        <v>0</v>
      </c>
      <c r="M45" s="48"/>
    </row>
    <row r="46" spans="2:13" s="1" customFormat="1" ht="24.95" customHeight="1" thickBot="1" x14ac:dyDescent="0.25">
      <c r="B46" s="174"/>
      <c r="C46" s="167" t="s">
        <v>29</v>
      </c>
      <c r="D46" s="168"/>
      <c r="E46" s="168"/>
      <c r="F46" s="168"/>
      <c r="G46" s="168"/>
      <c r="H46" s="168"/>
      <c r="I46" s="168"/>
      <c r="J46" s="168"/>
      <c r="K46" s="168"/>
      <c r="L46" s="42">
        <f>SUM(L40:L45)</f>
        <v>1571.5</v>
      </c>
      <c r="M46" s="48"/>
    </row>
    <row r="47" spans="2:13" s="1" customFormat="1" ht="5.25" customHeight="1" thickBot="1" x14ac:dyDescent="0.25">
      <c r="B47" s="161"/>
      <c r="C47" s="162"/>
      <c r="D47" s="162"/>
      <c r="E47" s="162"/>
      <c r="F47" s="162"/>
      <c r="G47" s="162"/>
      <c r="H47" s="162"/>
      <c r="I47" s="162"/>
      <c r="J47" s="162"/>
      <c r="K47" s="162"/>
      <c r="L47" s="163"/>
      <c r="M47" s="48"/>
    </row>
    <row r="48" spans="2:13" s="1" customFormat="1" ht="24" customHeight="1" x14ac:dyDescent="0.2">
      <c r="B48" s="164" t="s">
        <v>30</v>
      </c>
      <c r="C48" s="34">
        <f>C45+1</f>
        <v>25</v>
      </c>
      <c r="D48" s="195" t="s">
        <v>142</v>
      </c>
      <c r="E48" s="22" t="s">
        <v>135</v>
      </c>
      <c r="F48" s="28">
        <v>1</v>
      </c>
      <c r="G48" s="29">
        <v>10000</v>
      </c>
      <c r="H48" s="35">
        <v>0</v>
      </c>
      <c r="I48" s="35">
        <v>0</v>
      </c>
      <c r="J48" s="35">
        <v>0</v>
      </c>
      <c r="K48" s="30">
        <f t="shared" ref="K48" si="18">G48+(G48*J48)</f>
        <v>10000</v>
      </c>
      <c r="L48" s="27">
        <f>F48*K48</f>
        <v>10000</v>
      </c>
      <c r="M48" s="31"/>
    </row>
    <row r="49" spans="2:14" s="1" customFormat="1" ht="24" customHeight="1" x14ac:dyDescent="0.2">
      <c r="B49" s="165"/>
      <c r="C49" s="36">
        <f>C48+1</f>
        <v>26</v>
      </c>
      <c r="D49" s="56"/>
      <c r="E49" s="22"/>
      <c r="F49" s="28"/>
      <c r="G49" s="29"/>
      <c r="H49" s="18">
        <v>0</v>
      </c>
      <c r="I49" s="18">
        <v>0</v>
      </c>
      <c r="J49" s="18">
        <v>0</v>
      </c>
      <c r="K49" s="30">
        <f t="shared" ref="K49:K52" si="19">G49+(G49*J49)</f>
        <v>0</v>
      </c>
      <c r="L49" s="27">
        <f t="shared" ref="L49:L52" si="20">F49*K49</f>
        <v>0</v>
      </c>
      <c r="M49" s="31"/>
    </row>
    <row r="50" spans="2:14" s="1" customFormat="1" ht="24" customHeight="1" x14ac:dyDescent="0.2">
      <c r="B50" s="165"/>
      <c r="C50" s="36">
        <f>C49+1</f>
        <v>27</v>
      </c>
      <c r="D50" s="57"/>
      <c r="E50" s="22"/>
      <c r="F50" s="28"/>
      <c r="G50" s="29"/>
      <c r="H50" s="18">
        <v>0</v>
      </c>
      <c r="I50" s="18">
        <v>0</v>
      </c>
      <c r="J50" s="18">
        <v>0</v>
      </c>
      <c r="K50" s="30">
        <f t="shared" si="19"/>
        <v>0</v>
      </c>
      <c r="L50" s="27">
        <f t="shared" si="20"/>
        <v>0</v>
      </c>
      <c r="M50" s="31"/>
    </row>
    <row r="51" spans="2:14" s="1" customFormat="1" ht="24" customHeight="1" x14ac:dyDescent="0.2">
      <c r="B51" s="165"/>
      <c r="C51" s="36">
        <f>C50+1</f>
        <v>28</v>
      </c>
      <c r="D51" s="58"/>
      <c r="E51" s="22"/>
      <c r="F51" s="28"/>
      <c r="G51" s="29"/>
      <c r="H51" s="18">
        <v>0</v>
      </c>
      <c r="I51" s="18">
        <v>0</v>
      </c>
      <c r="J51" s="18">
        <v>0</v>
      </c>
      <c r="K51" s="30">
        <f t="shared" si="19"/>
        <v>0</v>
      </c>
      <c r="L51" s="27">
        <f t="shared" si="20"/>
        <v>0</v>
      </c>
      <c r="M51" s="31"/>
    </row>
    <row r="52" spans="2:14" s="1" customFormat="1" ht="24" customHeight="1" thickBot="1" x14ac:dyDescent="0.3">
      <c r="B52" s="165"/>
      <c r="C52" s="36">
        <f>C51+1</f>
        <v>29</v>
      </c>
      <c r="D52" s="59"/>
      <c r="E52" s="22"/>
      <c r="F52" s="28"/>
      <c r="G52" s="29"/>
      <c r="H52" s="41">
        <v>0</v>
      </c>
      <c r="I52" s="41">
        <v>0</v>
      </c>
      <c r="J52" s="41">
        <v>0</v>
      </c>
      <c r="K52" s="30">
        <f t="shared" si="19"/>
        <v>0</v>
      </c>
      <c r="L52" s="27">
        <f t="shared" si="20"/>
        <v>0</v>
      </c>
      <c r="M52"/>
    </row>
    <row r="53" spans="2:14" s="1" customFormat="1" ht="24.95" customHeight="1" thickBot="1" x14ac:dyDescent="0.3">
      <c r="B53" s="175"/>
      <c r="C53" s="167" t="s">
        <v>31</v>
      </c>
      <c r="D53" s="168"/>
      <c r="E53" s="168"/>
      <c r="F53" s="168"/>
      <c r="G53" s="168"/>
      <c r="H53" s="168"/>
      <c r="I53" s="168"/>
      <c r="J53" s="168"/>
      <c r="K53" s="168"/>
      <c r="L53" s="60">
        <f>SUM(L48:L52)</f>
        <v>10000</v>
      </c>
      <c r="M53"/>
    </row>
    <row r="54" spans="2:14" s="1" customFormat="1" ht="7.5" customHeight="1" thickBot="1" x14ac:dyDescent="0.3">
      <c r="B54" s="161"/>
      <c r="C54" s="162"/>
      <c r="D54" s="162"/>
      <c r="E54" s="162"/>
      <c r="F54" s="162"/>
      <c r="G54" s="162"/>
      <c r="H54" s="162"/>
      <c r="I54" s="162"/>
      <c r="J54" s="162"/>
      <c r="K54" s="162"/>
      <c r="L54" s="163"/>
      <c r="M54"/>
    </row>
    <row r="55" spans="2:14" s="1" customFormat="1" ht="24" customHeight="1" x14ac:dyDescent="0.25">
      <c r="B55" s="164" t="s">
        <v>32</v>
      </c>
      <c r="C55" s="34">
        <f>C52+1</f>
        <v>30</v>
      </c>
      <c r="D55" s="193" t="s">
        <v>137</v>
      </c>
      <c r="E55" s="22" t="s">
        <v>138</v>
      </c>
      <c r="F55" s="28">
        <v>1</v>
      </c>
      <c r="G55" s="29">
        <v>1000</v>
      </c>
      <c r="H55" s="35">
        <f>G55*$K$8</f>
        <v>0</v>
      </c>
      <c r="I55" s="35">
        <v>0</v>
      </c>
      <c r="J55" s="35">
        <v>0</v>
      </c>
      <c r="K55" s="30">
        <f t="shared" ref="K55:K59" si="21">G55+(G55*J55)</f>
        <v>1000</v>
      </c>
      <c r="L55" s="27">
        <f t="shared" ref="L55:L59" si="22">F55*K55</f>
        <v>1000</v>
      </c>
      <c r="M55"/>
    </row>
    <row r="56" spans="2:14" s="1" customFormat="1" ht="24" customHeight="1" x14ac:dyDescent="0.25">
      <c r="B56" s="165"/>
      <c r="C56" s="49">
        <f>C55+1</f>
        <v>31</v>
      </c>
      <c r="D56" s="194" t="s">
        <v>139</v>
      </c>
      <c r="E56" s="22" t="s">
        <v>140</v>
      </c>
      <c r="F56" s="28">
        <v>1</v>
      </c>
      <c r="G56" s="29">
        <v>500</v>
      </c>
      <c r="H56" s="26">
        <f>G56*$K$8</f>
        <v>0</v>
      </c>
      <c r="I56" s="18">
        <v>0</v>
      </c>
      <c r="J56" s="18">
        <v>0</v>
      </c>
      <c r="K56" s="30">
        <f t="shared" si="21"/>
        <v>500</v>
      </c>
      <c r="L56" s="27">
        <f t="shared" si="22"/>
        <v>500</v>
      </c>
      <c r="M56"/>
    </row>
    <row r="57" spans="2:14" s="1" customFormat="1" ht="24" customHeight="1" x14ac:dyDescent="0.25">
      <c r="B57" s="165"/>
      <c r="C57" s="49">
        <f t="shared" ref="C57:C58" si="23">C56+1</f>
        <v>32</v>
      </c>
      <c r="D57" s="37"/>
      <c r="E57" s="22"/>
      <c r="F57" s="28"/>
      <c r="G57" s="29"/>
      <c r="H57" s="191"/>
      <c r="I57" s="18"/>
      <c r="J57" s="192"/>
      <c r="K57" s="30"/>
      <c r="L57" s="27"/>
      <c r="M57"/>
    </row>
    <row r="58" spans="2:14" s="1" customFormat="1" ht="24" customHeight="1" x14ac:dyDescent="0.25">
      <c r="B58" s="165"/>
      <c r="C58" s="49">
        <f t="shared" si="23"/>
        <v>33</v>
      </c>
      <c r="D58" s="62"/>
      <c r="E58" s="22"/>
      <c r="F58" s="28"/>
      <c r="G58" s="29"/>
      <c r="H58" s="191"/>
      <c r="I58" s="18"/>
      <c r="J58" s="192"/>
      <c r="K58" s="30"/>
      <c r="L58" s="27"/>
      <c r="M58"/>
    </row>
    <row r="59" spans="2:14" s="1" customFormat="1" ht="24" customHeight="1" thickBot="1" x14ac:dyDescent="0.3">
      <c r="B59" s="165"/>
      <c r="C59" s="36">
        <f>C56+1</f>
        <v>32</v>
      </c>
      <c r="D59" s="57"/>
      <c r="E59" s="22"/>
      <c r="F59" s="28"/>
      <c r="G59" s="29"/>
      <c r="H59" s="41">
        <f>G59*$K$8</f>
        <v>0</v>
      </c>
      <c r="I59" s="18">
        <v>0</v>
      </c>
      <c r="J59" s="41">
        <v>0</v>
      </c>
      <c r="K59" s="30">
        <f t="shared" si="21"/>
        <v>0</v>
      </c>
      <c r="L59" s="27">
        <f t="shared" si="22"/>
        <v>0</v>
      </c>
      <c r="M59"/>
    </row>
    <row r="60" spans="2:14" s="1" customFormat="1" ht="24.95" customHeight="1" thickBot="1" x14ac:dyDescent="0.25">
      <c r="B60" s="166"/>
      <c r="C60" s="167" t="s">
        <v>136</v>
      </c>
      <c r="D60" s="168"/>
      <c r="E60" s="168"/>
      <c r="F60" s="168"/>
      <c r="G60" s="168"/>
      <c r="H60" s="168"/>
      <c r="I60" s="168"/>
      <c r="J60" s="168"/>
      <c r="K60" s="168"/>
      <c r="L60" s="33">
        <f>MIN(SUM(L55:L59),0.1*(L32+L38))</f>
        <v>1500</v>
      </c>
      <c r="M60" s="31"/>
    </row>
    <row r="61" spans="2:14" s="1" customFormat="1" ht="7.5" customHeight="1" thickBot="1" x14ac:dyDescent="0.3">
      <c r="B61" s="161"/>
      <c r="C61" s="162"/>
      <c r="D61" s="162"/>
      <c r="E61" s="162"/>
      <c r="F61" s="162"/>
      <c r="G61" s="162"/>
      <c r="H61" s="162"/>
      <c r="I61" s="162"/>
      <c r="J61" s="162"/>
      <c r="K61" s="162"/>
      <c r="L61" s="163"/>
      <c r="M61"/>
    </row>
    <row r="62" spans="2:14" s="1" customFormat="1" ht="24.95" customHeight="1" thickBot="1" x14ac:dyDescent="0.3">
      <c r="B62" s="63" t="s">
        <v>33</v>
      </c>
      <c r="C62" s="167" t="s">
        <v>34</v>
      </c>
      <c r="D62" s="168"/>
      <c r="E62" s="168"/>
      <c r="F62" s="168"/>
      <c r="G62" s="168"/>
      <c r="H62" s="168"/>
      <c r="I62" s="168"/>
      <c r="J62" s="168"/>
      <c r="K62" s="168"/>
      <c r="L62" s="33">
        <f>0.05*(L32+L38+L60)</f>
        <v>905.90000000000009</v>
      </c>
      <c r="M62"/>
    </row>
    <row r="63" spans="2:14" s="1" customFormat="1" ht="7.5" customHeight="1" thickBot="1" x14ac:dyDescent="0.25">
      <c r="B63" s="161"/>
      <c r="C63" s="162"/>
      <c r="D63" s="162"/>
      <c r="E63" s="162"/>
      <c r="F63" s="162"/>
      <c r="G63" s="162"/>
      <c r="H63" s="162"/>
      <c r="I63" s="162"/>
      <c r="J63" s="162"/>
      <c r="K63" s="162"/>
      <c r="L63" s="163"/>
      <c r="M63" s="31"/>
    </row>
    <row r="64" spans="2:14" s="1" customFormat="1" ht="24.95" customHeight="1" thickBot="1" x14ac:dyDescent="0.3">
      <c r="B64" s="169" t="s">
        <v>35</v>
      </c>
      <c r="C64" s="170"/>
      <c r="D64" s="170"/>
      <c r="E64" s="170"/>
      <c r="F64" s="170"/>
      <c r="G64" s="170"/>
      <c r="H64" s="170"/>
      <c r="I64" s="170"/>
      <c r="J64" s="170"/>
      <c r="K64" s="170"/>
      <c r="L64" s="33">
        <f>L32+L38+L46+L53+L60+L62</f>
        <v>30595.4</v>
      </c>
      <c r="M64"/>
      <c r="N64" s="64"/>
    </row>
    <row r="65" spans="2:13" s="1" customFormat="1" x14ac:dyDescent="0.2">
      <c r="B65" s="65"/>
      <c r="C65" s="66"/>
      <c r="D65" s="67"/>
      <c r="E65" s="68"/>
      <c r="F65" s="68"/>
      <c r="G65" s="68"/>
      <c r="H65" s="68"/>
      <c r="I65" s="68"/>
      <c r="J65" s="68"/>
      <c r="K65" s="68"/>
      <c r="L65" s="69"/>
      <c r="M65" s="31"/>
    </row>
    <row r="66" spans="2:13" s="1" customFormat="1" ht="15" customHeight="1" x14ac:dyDescent="0.25">
      <c r="B66" s="70" t="s">
        <v>36</v>
      </c>
      <c r="C66" s="171"/>
      <c r="D66" s="172"/>
      <c r="E66" s="71" t="s">
        <v>37</v>
      </c>
      <c r="F66" s="68"/>
      <c r="G66" s="68"/>
      <c r="H66" s="68"/>
      <c r="I66" s="68"/>
      <c r="J66" s="68"/>
      <c r="K66" s="159"/>
      <c r="L66" s="160"/>
      <c r="M66"/>
    </row>
    <row r="67" spans="2:13" s="1" customFormat="1" ht="24.95" customHeight="1" x14ac:dyDescent="0.25">
      <c r="B67" s="65"/>
      <c r="C67" s="66"/>
      <c r="D67" s="67"/>
      <c r="E67" s="71" t="s">
        <v>38</v>
      </c>
      <c r="F67" s="68"/>
      <c r="G67" s="68"/>
      <c r="H67" s="68"/>
      <c r="I67" s="68"/>
      <c r="J67" s="68"/>
      <c r="K67" s="159"/>
      <c r="L67" s="160"/>
      <c r="M67"/>
    </row>
    <row r="68" spans="2:13" s="1" customFormat="1" x14ac:dyDescent="0.25">
      <c r="B68" s="65"/>
      <c r="C68" s="66"/>
      <c r="D68" s="67"/>
      <c r="E68" s="72"/>
      <c r="F68" s="68"/>
      <c r="G68" s="68"/>
      <c r="H68" s="68"/>
      <c r="I68" s="68"/>
      <c r="J68" s="68"/>
      <c r="K68" s="68"/>
      <c r="L68" s="69"/>
      <c r="M68"/>
    </row>
    <row r="69" spans="2:13" s="1" customFormat="1" x14ac:dyDescent="0.25">
      <c r="B69" s="65"/>
      <c r="C69" s="66"/>
      <c r="D69" s="67"/>
      <c r="E69" s="71" t="s">
        <v>39</v>
      </c>
      <c r="F69" s="68"/>
      <c r="G69" s="68"/>
      <c r="H69" s="68"/>
      <c r="I69" s="68"/>
      <c r="J69" s="68"/>
      <c r="K69" s="159"/>
      <c r="L69" s="160"/>
      <c r="M69"/>
    </row>
    <row r="70" spans="2:13" s="1" customFormat="1" ht="24.95" customHeight="1" x14ac:dyDescent="0.25">
      <c r="B70" s="65"/>
      <c r="C70" s="67"/>
      <c r="D70" s="67"/>
      <c r="E70" s="71" t="s">
        <v>40</v>
      </c>
      <c r="F70" s="68"/>
      <c r="G70" s="68"/>
      <c r="H70" s="68"/>
      <c r="I70" s="68"/>
      <c r="J70" s="68"/>
      <c r="K70" s="159"/>
      <c r="L70" s="160"/>
      <c r="M70"/>
    </row>
    <row r="71" spans="2:13" s="1" customFormat="1" ht="15.75" thickBot="1" x14ac:dyDescent="0.3">
      <c r="B71" s="73"/>
      <c r="C71" s="74"/>
      <c r="D71" s="74"/>
      <c r="E71" s="75"/>
      <c r="F71" s="75"/>
      <c r="G71" s="75"/>
      <c r="H71" s="75"/>
      <c r="I71" s="75"/>
      <c r="J71" s="75"/>
      <c r="K71" s="75"/>
      <c r="L71" s="76"/>
      <c r="M71"/>
    </row>
  </sheetData>
  <mergeCells count="50">
    <mergeCell ref="C32:K32"/>
    <mergeCell ref="B33:L33"/>
    <mergeCell ref="B34:B38"/>
    <mergeCell ref="J13:J14"/>
    <mergeCell ref="H13:I14"/>
    <mergeCell ref="C34:L34"/>
    <mergeCell ref="C38:K38"/>
    <mergeCell ref="B16:B32"/>
    <mergeCell ref="C16:L16"/>
    <mergeCell ref="B39:L39"/>
    <mergeCell ref="B40:B46"/>
    <mergeCell ref="C46:K46"/>
    <mergeCell ref="B47:L47"/>
    <mergeCell ref="B48:B53"/>
    <mergeCell ref="C53:K53"/>
    <mergeCell ref="K67:L67"/>
    <mergeCell ref="K69:L69"/>
    <mergeCell ref="K70:L70"/>
    <mergeCell ref="B54:L54"/>
    <mergeCell ref="B55:B60"/>
    <mergeCell ref="C60:K60"/>
    <mergeCell ref="B61:L61"/>
    <mergeCell ref="C62:K62"/>
    <mergeCell ref="B63:L63"/>
    <mergeCell ref="B64:K64"/>
    <mergeCell ref="C66:D66"/>
    <mergeCell ref="K66:L66"/>
    <mergeCell ref="B12:L12"/>
    <mergeCell ref="C13:C14"/>
    <mergeCell ref="D13:D14"/>
    <mergeCell ref="E13:E14"/>
    <mergeCell ref="F13:F14"/>
    <mergeCell ref="G13:G14"/>
    <mergeCell ref="K13:K14"/>
    <mergeCell ref="L13:L14"/>
    <mergeCell ref="B13:B15"/>
    <mergeCell ref="C8:D8"/>
    <mergeCell ref="E8:K8"/>
    <mergeCell ref="C10:D10"/>
    <mergeCell ref="O10:P10"/>
    <mergeCell ref="E11:F11"/>
    <mergeCell ref="G11:K11"/>
    <mergeCell ref="O11:P11"/>
    <mergeCell ref="B3:L3"/>
    <mergeCell ref="E5:K5"/>
    <mergeCell ref="C6:D6"/>
    <mergeCell ref="E6:K6"/>
    <mergeCell ref="C7:D7"/>
    <mergeCell ref="E7:K7"/>
    <mergeCell ref="B4:L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19475-7501-41F2-8651-96F6EF000D83}">
  <dimension ref="B3:O37"/>
  <sheetViews>
    <sheetView zoomScale="86" zoomScaleNormal="86" workbookViewId="0">
      <selection activeCell="G25" sqref="G25"/>
    </sheetView>
  </sheetViews>
  <sheetFormatPr defaultRowHeight="15" x14ac:dyDescent="0.2"/>
  <cols>
    <col min="1" max="1" width="3.85546875" style="91" customWidth="1"/>
    <col min="2" max="2" width="24.85546875" style="91" customWidth="1"/>
    <col min="3" max="3" width="39.7109375" style="91" customWidth="1"/>
    <col min="4" max="15" width="12.7109375" style="91" customWidth="1"/>
    <col min="16" max="256" width="9.140625" style="91"/>
    <col min="257" max="257" width="3.85546875" style="91" customWidth="1"/>
    <col min="258" max="258" width="24.85546875" style="91" customWidth="1"/>
    <col min="259" max="259" width="39.7109375" style="91" customWidth="1"/>
    <col min="260" max="271" width="12.7109375" style="91" customWidth="1"/>
    <col min="272" max="512" width="9.140625" style="91"/>
    <col min="513" max="513" width="3.85546875" style="91" customWidth="1"/>
    <col min="514" max="514" width="24.85546875" style="91" customWidth="1"/>
    <col min="515" max="515" width="39.7109375" style="91" customWidth="1"/>
    <col min="516" max="527" width="12.7109375" style="91" customWidth="1"/>
    <col min="528" max="768" width="9.140625" style="91"/>
    <col min="769" max="769" width="3.85546875" style="91" customWidth="1"/>
    <col min="770" max="770" width="24.85546875" style="91" customWidth="1"/>
    <col min="771" max="771" width="39.7109375" style="91" customWidth="1"/>
    <col min="772" max="783" width="12.7109375" style="91" customWidth="1"/>
    <col min="784" max="1024" width="9.140625" style="91"/>
    <col min="1025" max="1025" width="3.85546875" style="91" customWidth="1"/>
    <col min="1026" max="1026" width="24.85546875" style="91" customWidth="1"/>
    <col min="1027" max="1027" width="39.7109375" style="91" customWidth="1"/>
    <col min="1028" max="1039" width="12.7109375" style="91" customWidth="1"/>
    <col min="1040" max="1280" width="9.140625" style="91"/>
    <col min="1281" max="1281" width="3.85546875" style="91" customWidth="1"/>
    <col min="1282" max="1282" width="24.85546875" style="91" customWidth="1"/>
    <col min="1283" max="1283" width="39.7109375" style="91" customWidth="1"/>
    <col min="1284" max="1295" width="12.7109375" style="91" customWidth="1"/>
    <col min="1296" max="1536" width="9.140625" style="91"/>
    <col min="1537" max="1537" width="3.85546875" style="91" customWidth="1"/>
    <col min="1538" max="1538" width="24.85546875" style="91" customWidth="1"/>
    <col min="1539" max="1539" width="39.7109375" style="91" customWidth="1"/>
    <col min="1540" max="1551" width="12.7109375" style="91" customWidth="1"/>
    <col min="1552" max="1792" width="9.140625" style="91"/>
    <col min="1793" max="1793" width="3.85546875" style="91" customWidth="1"/>
    <col min="1794" max="1794" width="24.85546875" style="91" customWidth="1"/>
    <col min="1795" max="1795" width="39.7109375" style="91" customWidth="1"/>
    <col min="1796" max="1807" width="12.7109375" style="91" customWidth="1"/>
    <col min="1808" max="2048" width="9.140625" style="91"/>
    <col min="2049" max="2049" width="3.85546875" style="91" customWidth="1"/>
    <col min="2050" max="2050" width="24.85546875" style="91" customWidth="1"/>
    <col min="2051" max="2051" width="39.7109375" style="91" customWidth="1"/>
    <col min="2052" max="2063" width="12.7109375" style="91" customWidth="1"/>
    <col min="2064" max="2304" width="9.140625" style="91"/>
    <col min="2305" max="2305" width="3.85546875" style="91" customWidth="1"/>
    <col min="2306" max="2306" width="24.85546875" style="91" customWidth="1"/>
    <col min="2307" max="2307" width="39.7109375" style="91" customWidth="1"/>
    <col min="2308" max="2319" width="12.7109375" style="91" customWidth="1"/>
    <col min="2320" max="2560" width="9.140625" style="91"/>
    <col min="2561" max="2561" width="3.85546875" style="91" customWidth="1"/>
    <col min="2562" max="2562" width="24.85546875" style="91" customWidth="1"/>
    <col min="2563" max="2563" width="39.7109375" style="91" customWidth="1"/>
    <col min="2564" max="2575" width="12.7109375" style="91" customWidth="1"/>
    <col min="2576" max="2816" width="9.140625" style="91"/>
    <col min="2817" max="2817" width="3.85546875" style="91" customWidth="1"/>
    <col min="2818" max="2818" width="24.85546875" style="91" customWidth="1"/>
    <col min="2819" max="2819" width="39.7109375" style="91" customWidth="1"/>
    <col min="2820" max="2831" width="12.7109375" style="91" customWidth="1"/>
    <col min="2832" max="3072" width="9.140625" style="91"/>
    <col min="3073" max="3073" width="3.85546875" style="91" customWidth="1"/>
    <col min="3074" max="3074" width="24.85546875" style="91" customWidth="1"/>
    <col min="3075" max="3075" width="39.7109375" style="91" customWidth="1"/>
    <col min="3076" max="3087" width="12.7109375" style="91" customWidth="1"/>
    <col min="3088" max="3328" width="9.140625" style="91"/>
    <col min="3329" max="3329" width="3.85546875" style="91" customWidth="1"/>
    <col min="3330" max="3330" width="24.85546875" style="91" customWidth="1"/>
    <col min="3331" max="3331" width="39.7109375" style="91" customWidth="1"/>
    <col min="3332" max="3343" width="12.7109375" style="91" customWidth="1"/>
    <col min="3344" max="3584" width="9.140625" style="91"/>
    <col min="3585" max="3585" width="3.85546875" style="91" customWidth="1"/>
    <col min="3586" max="3586" width="24.85546875" style="91" customWidth="1"/>
    <col min="3587" max="3587" width="39.7109375" style="91" customWidth="1"/>
    <col min="3588" max="3599" width="12.7109375" style="91" customWidth="1"/>
    <col min="3600" max="3840" width="9.140625" style="91"/>
    <col min="3841" max="3841" width="3.85546875" style="91" customWidth="1"/>
    <col min="3842" max="3842" width="24.85546875" style="91" customWidth="1"/>
    <col min="3843" max="3843" width="39.7109375" style="91" customWidth="1"/>
    <col min="3844" max="3855" width="12.7109375" style="91" customWidth="1"/>
    <col min="3856" max="4096" width="9.140625" style="91"/>
    <col min="4097" max="4097" width="3.85546875" style="91" customWidth="1"/>
    <col min="4098" max="4098" width="24.85546875" style="91" customWidth="1"/>
    <col min="4099" max="4099" width="39.7109375" style="91" customWidth="1"/>
    <col min="4100" max="4111" width="12.7109375" style="91" customWidth="1"/>
    <col min="4112" max="4352" width="9.140625" style="91"/>
    <col min="4353" max="4353" width="3.85546875" style="91" customWidth="1"/>
    <col min="4354" max="4354" width="24.85546875" style="91" customWidth="1"/>
    <col min="4355" max="4355" width="39.7109375" style="91" customWidth="1"/>
    <col min="4356" max="4367" width="12.7109375" style="91" customWidth="1"/>
    <col min="4368" max="4608" width="9.140625" style="91"/>
    <col min="4609" max="4609" width="3.85546875" style="91" customWidth="1"/>
    <col min="4610" max="4610" width="24.85546875" style="91" customWidth="1"/>
    <col min="4611" max="4611" width="39.7109375" style="91" customWidth="1"/>
    <col min="4612" max="4623" width="12.7109375" style="91" customWidth="1"/>
    <col min="4624" max="4864" width="9.140625" style="91"/>
    <col min="4865" max="4865" width="3.85546875" style="91" customWidth="1"/>
    <col min="4866" max="4866" width="24.85546875" style="91" customWidth="1"/>
    <col min="4867" max="4867" width="39.7109375" style="91" customWidth="1"/>
    <col min="4868" max="4879" width="12.7109375" style="91" customWidth="1"/>
    <col min="4880" max="5120" width="9.140625" style="91"/>
    <col min="5121" max="5121" width="3.85546875" style="91" customWidth="1"/>
    <col min="5122" max="5122" width="24.85546875" style="91" customWidth="1"/>
    <col min="5123" max="5123" width="39.7109375" style="91" customWidth="1"/>
    <col min="5124" max="5135" width="12.7109375" style="91" customWidth="1"/>
    <col min="5136" max="5376" width="9.140625" style="91"/>
    <col min="5377" max="5377" width="3.85546875" style="91" customWidth="1"/>
    <col min="5378" max="5378" width="24.85546875" style="91" customWidth="1"/>
    <col min="5379" max="5379" width="39.7109375" style="91" customWidth="1"/>
    <col min="5380" max="5391" width="12.7109375" style="91" customWidth="1"/>
    <col min="5392" max="5632" width="9.140625" style="91"/>
    <col min="5633" max="5633" width="3.85546875" style="91" customWidth="1"/>
    <col min="5634" max="5634" width="24.85546875" style="91" customWidth="1"/>
    <col min="5635" max="5635" width="39.7109375" style="91" customWidth="1"/>
    <col min="5636" max="5647" width="12.7109375" style="91" customWidth="1"/>
    <col min="5648" max="5888" width="9.140625" style="91"/>
    <col min="5889" max="5889" width="3.85546875" style="91" customWidth="1"/>
    <col min="5890" max="5890" width="24.85546875" style="91" customWidth="1"/>
    <col min="5891" max="5891" width="39.7109375" style="91" customWidth="1"/>
    <col min="5892" max="5903" width="12.7109375" style="91" customWidth="1"/>
    <col min="5904" max="6144" width="9.140625" style="91"/>
    <col min="6145" max="6145" width="3.85546875" style="91" customWidth="1"/>
    <col min="6146" max="6146" width="24.85546875" style="91" customWidth="1"/>
    <col min="6147" max="6147" width="39.7109375" style="91" customWidth="1"/>
    <col min="6148" max="6159" width="12.7109375" style="91" customWidth="1"/>
    <col min="6160" max="6400" width="9.140625" style="91"/>
    <col min="6401" max="6401" width="3.85546875" style="91" customWidth="1"/>
    <col min="6402" max="6402" width="24.85546875" style="91" customWidth="1"/>
    <col min="6403" max="6403" width="39.7109375" style="91" customWidth="1"/>
    <col min="6404" max="6415" width="12.7109375" style="91" customWidth="1"/>
    <col min="6416" max="6656" width="9.140625" style="91"/>
    <col min="6657" max="6657" width="3.85546875" style="91" customWidth="1"/>
    <col min="6658" max="6658" width="24.85546875" style="91" customWidth="1"/>
    <col min="6659" max="6659" width="39.7109375" style="91" customWidth="1"/>
    <col min="6660" max="6671" width="12.7109375" style="91" customWidth="1"/>
    <col min="6672" max="6912" width="9.140625" style="91"/>
    <col min="6913" max="6913" width="3.85546875" style="91" customWidth="1"/>
    <col min="6914" max="6914" width="24.85546875" style="91" customWidth="1"/>
    <col min="6915" max="6915" width="39.7109375" style="91" customWidth="1"/>
    <col min="6916" max="6927" width="12.7109375" style="91" customWidth="1"/>
    <col min="6928" max="7168" width="9.140625" style="91"/>
    <col min="7169" max="7169" width="3.85546875" style="91" customWidth="1"/>
    <col min="7170" max="7170" width="24.85546875" style="91" customWidth="1"/>
    <col min="7171" max="7171" width="39.7109375" style="91" customWidth="1"/>
    <col min="7172" max="7183" width="12.7109375" style="91" customWidth="1"/>
    <col min="7184" max="7424" width="9.140625" style="91"/>
    <col min="7425" max="7425" width="3.85546875" style="91" customWidth="1"/>
    <col min="7426" max="7426" width="24.85546875" style="91" customWidth="1"/>
    <col min="7427" max="7427" width="39.7109375" style="91" customWidth="1"/>
    <col min="7428" max="7439" width="12.7109375" style="91" customWidth="1"/>
    <col min="7440" max="7680" width="9.140625" style="91"/>
    <col min="7681" max="7681" width="3.85546875" style="91" customWidth="1"/>
    <col min="7682" max="7682" width="24.85546875" style="91" customWidth="1"/>
    <col min="7683" max="7683" width="39.7109375" style="91" customWidth="1"/>
    <col min="7684" max="7695" width="12.7109375" style="91" customWidth="1"/>
    <col min="7696" max="7936" width="9.140625" style="91"/>
    <col min="7937" max="7937" width="3.85546875" style="91" customWidth="1"/>
    <col min="7938" max="7938" width="24.85546875" style="91" customWidth="1"/>
    <col min="7939" max="7939" width="39.7109375" style="91" customWidth="1"/>
    <col min="7940" max="7951" width="12.7109375" style="91" customWidth="1"/>
    <col min="7952" max="8192" width="9.140625" style="91"/>
    <col min="8193" max="8193" width="3.85546875" style="91" customWidth="1"/>
    <col min="8194" max="8194" width="24.85546875" style="91" customWidth="1"/>
    <col min="8195" max="8195" width="39.7109375" style="91" customWidth="1"/>
    <col min="8196" max="8207" width="12.7109375" style="91" customWidth="1"/>
    <col min="8208" max="8448" width="9.140625" style="91"/>
    <col min="8449" max="8449" width="3.85546875" style="91" customWidth="1"/>
    <col min="8450" max="8450" width="24.85546875" style="91" customWidth="1"/>
    <col min="8451" max="8451" width="39.7109375" style="91" customWidth="1"/>
    <col min="8452" max="8463" width="12.7109375" style="91" customWidth="1"/>
    <col min="8464" max="8704" width="9.140625" style="91"/>
    <col min="8705" max="8705" width="3.85546875" style="91" customWidth="1"/>
    <col min="8706" max="8706" width="24.85546875" style="91" customWidth="1"/>
    <col min="8707" max="8707" width="39.7109375" style="91" customWidth="1"/>
    <col min="8708" max="8719" width="12.7109375" style="91" customWidth="1"/>
    <col min="8720" max="8960" width="9.140625" style="91"/>
    <col min="8961" max="8961" width="3.85546875" style="91" customWidth="1"/>
    <col min="8962" max="8962" width="24.85546875" style="91" customWidth="1"/>
    <col min="8963" max="8963" width="39.7109375" style="91" customWidth="1"/>
    <col min="8964" max="8975" width="12.7109375" style="91" customWidth="1"/>
    <col min="8976" max="9216" width="9.140625" style="91"/>
    <col min="9217" max="9217" width="3.85546875" style="91" customWidth="1"/>
    <col min="9218" max="9218" width="24.85546875" style="91" customWidth="1"/>
    <col min="9219" max="9219" width="39.7109375" style="91" customWidth="1"/>
    <col min="9220" max="9231" width="12.7109375" style="91" customWidth="1"/>
    <col min="9232" max="9472" width="9.140625" style="91"/>
    <col min="9473" max="9473" width="3.85546875" style="91" customWidth="1"/>
    <col min="9474" max="9474" width="24.85546875" style="91" customWidth="1"/>
    <col min="9475" max="9475" width="39.7109375" style="91" customWidth="1"/>
    <col min="9476" max="9487" width="12.7109375" style="91" customWidth="1"/>
    <col min="9488" max="9728" width="9.140625" style="91"/>
    <col min="9729" max="9729" width="3.85546875" style="91" customWidth="1"/>
    <col min="9730" max="9730" width="24.85546875" style="91" customWidth="1"/>
    <col min="9731" max="9731" width="39.7109375" style="91" customWidth="1"/>
    <col min="9732" max="9743" width="12.7109375" style="91" customWidth="1"/>
    <col min="9744" max="9984" width="9.140625" style="91"/>
    <col min="9985" max="9985" width="3.85546875" style="91" customWidth="1"/>
    <col min="9986" max="9986" width="24.85546875" style="91" customWidth="1"/>
    <col min="9987" max="9987" width="39.7109375" style="91" customWidth="1"/>
    <col min="9988" max="9999" width="12.7109375" style="91" customWidth="1"/>
    <col min="10000" max="10240" width="9.140625" style="91"/>
    <col min="10241" max="10241" width="3.85546875" style="91" customWidth="1"/>
    <col min="10242" max="10242" width="24.85546875" style="91" customWidth="1"/>
    <col min="10243" max="10243" width="39.7109375" style="91" customWidth="1"/>
    <col min="10244" max="10255" width="12.7109375" style="91" customWidth="1"/>
    <col min="10256" max="10496" width="9.140625" style="91"/>
    <col min="10497" max="10497" width="3.85546875" style="91" customWidth="1"/>
    <col min="10498" max="10498" width="24.85546875" style="91" customWidth="1"/>
    <col min="10499" max="10499" width="39.7109375" style="91" customWidth="1"/>
    <col min="10500" max="10511" width="12.7109375" style="91" customWidth="1"/>
    <col min="10512" max="10752" width="9.140625" style="91"/>
    <col min="10753" max="10753" width="3.85546875" style="91" customWidth="1"/>
    <col min="10754" max="10754" width="24.85546875" style="91" customWidth="1"/>
    <col min="10755" max="10755" width="39.7109375" style="91" customWidth="1"/>
    <col min="10756" max="10767" width="12.7109375" style="91" customWidth="1"/>
    <col min="10768" max="11008" width="9.140625" style="91"/>
    <col min="11009" max="11009" width="3.85546875" style="91" customWidth="1"/>
    <col min="11010" max="11010" width="24.85546875" style="91" customWidth="1"/>
    <col min="11011" max="11011" width="39.7109375" style="91" customWidth="1"/>
    <col min="11012" max="11023" width="12.7109375" style="91" customWidth="1"/>
    <col min="11024" max="11264" width="9.140625" style="91"/>
    <col min="11265" max="11265" width="3.85546875" style="91" customWidth="1"/>
    <col min="11266" max="11266" width="24.85546875" style="91" customWidth="1"/>
    <col min="11267" max="11267" width="39.7109375" style="91" customWidth="1"/>
    <col min="11268" max="11279" width="12.7109375" style="91" customWidth="1"/>
    <col min="11280" max="11520" width="9.140625" style="91"/>
    <col min="11521" max="11521" width="3.85546875" style="91" customWidth="1"/>
    <col min="11522" max="11522" width="24.85546875" style="91" customWidth="1"/>
    <col min="11523" max="11523" width="39.7109375" style="91" customWidth="1"/>
    <col min="11524" max="11535" width="12.7109375" style="91" customWidth="1"/>
    <col min="11536" max="11776" width="9.140625" style="91"/>
    <col min="11777" max="11777" width="3.85546875" style="91" customWidth="1"/>
    <col min="11778" max="11778" width="24.85546875" style="91" customWidth="1"/>
    <col min="11779" max="11779" width="39.7109375" style="91" customWidth="1"/>
    <col min="11780" max="11791" width="12.7109375" style="91" customWidth="1"/>
    <col min="11792" max="12032" width="9.140625" style="91"/>
    <col min="12033" max="12033" width="3.85546875" style="91" customWidth="1"/>
    <col min="12034" max="12034" width="24.85546875" style="91" customWidth="1"/>
    <col min="12035" max="12035" width="39.7109375" style="91" customWidth="1"/>
    <col min="12036" max="12047" width="12.7109375" style="91" customWidth="1"/>
    <col min="12048" max="12288" width="9.140625" style="91"/>
    <col min="12289" max="12289" width="3.85546875" style="91" customWidth="1"/>
    <col min="12290" max="12290" width="24.85546875" style="91" customWidth="1"/>
    <col min="12291" max="12291" width="39.7109375" style="91" customWidth="1"/>
    <col min="12292" max="12303" width="12.7109375" style="91" customWidth="1"/>
    <col min="12304" max="12544" width="9.140625" style="91"/>
    <col min="12545" max="12545" width="3.85546875" style="91" customWidth="1"/>
    <col min="12546" max="12546" width="24.85546875" style="91" customWidth="1"/>
    <col min="12547" max="12547" width="39.7109375" style="91" customWidth="1"/>
    <col min="12548" max="12559" width="12.7109375" style="91" customWidth="1"/>
    <col min="12560" max="12800" width="9.140625" style="91"/>
    <col min="12801" max="12801" width="3.85546875" style="91" customWidth="1"/>
    <col min="12802" max="12802" width="24.85546875" style="91" customWidth="1"/>
    <col min="12803" max="12803" width="39.7109375" style="91" customWidth="1"/>
    <col min="12804" max="12815" width="12.7109375" style="91" customWidth="1"/>
    <col min="12816" max="13056" width="9.140625" style="91"/>
    <col min="13057" max="13057" width="3.85546875" style="91" customWidth="1"/>
    <col min="13058" max="13058" width="24.85546875" style="91" customWidth="1"/>
    <col min="13059" max="13059" width="39.7109375" style="91" customWidth="1"/>
    <col min="13060" max="13071" width="12.7109375" style="91" customWidth="1"/>
    <col min="13072" max="13312" width="9.140625" style="91"/>
    <col min="13313" max="13313" width="3.85546875" style="91" customWidth="1"/>
    <col min="13314" max="13314" width="24.85546875" style="91" customWidth="1"/>
    <col min="13315" max="13315" width="39.7109375" style="91" customWidth="1"/>
    <col min="13316" max="13327" width="12.7109375" style="91" customWidth="1"/>
    <col min="13328" max="13568" width="9.140625" style="91"/>
    <col min="13569" max="13569" width="3.85546875" style="91" customWidth="1"/>
    <col min="13570" max="13570" width="24.85546875" style="91" customWidth="1"/>
    <col min="13571" max="13571" width="39.7109375" style="91" customWidth="1"/>
    <col min="13572" max="13583" width="12.7109375" style="91" customWidth="1"/>
    <col min="13584" max="13824" width="9.140625" style="91"/>
    <col min="13825" max="13825" width="3.85546875" style="91" customWidth="1"/>
    <col min="13826" max="13826" width="24.85546875" style="91" customWidth="1"/>
    <col min="13827" max="13827" width="39.7109375" style="91" customWidth="1"/>
    <col min="13828" max="13839" width="12.7109375" style="91" customWidth="1"/>
    <col min="13840" max="14080" width="9.140625" style="91"/>
    <col min="14081" max="14081" width="3.85546875" style="91" customWidth="1"/>
    <col min="14082" max="14082" width="24.85546875" style="91" customWidth="1"/>
    <col min="14083" max="14083" width="39.7109375" style="91" customWidth="1"/>
    <col min="14084" max="14095" width="12.7109375" style="91" customWidth="1"/>
    <col min="14096" max="14336" width="9.140625" style="91"/>
    <col min="14337" max="14337" width="3.85546875" style="91" customWidth="1"/>
    <col min="14338" max="14338" width="24.85546875" style="91" customWidth="1"/>
    <col min="14339" max="14339" width="39.7109375" style="91" customWidth="1"/>
    <col min="14340" max="14351" width="12.7109375" style="91" customWidth="1"/>
    <col min="14352" max="14592" width="9.140625" style="91"/>
    <col min="14593" max="14593" width="3.85546875" style="91" customWidth="1"/>
    <col min="14594" max="14594" width="24.85546875" style="91" customWidth="1"/>
    <col min="14595" max="14595" width="39.7109375" style="91" customWidth="1"/>
    <col min="14596" max="14607" width="12.7109375" style="91" customWidth="1"/>
    <col min="14608" max="14848" width="9.140625" style="91"/>
    <col min="14849" max="14849" width="3.85546875" style="91" customWidth="1"/>
    <col min="14850" max="14850" width="24.85546875" style="91" customWidth="1"/>
    <col min="14851" max="14851" width="39.7109375" style="91" customWidth="1"/>
    <col min="14852" max="14863" width="12.7109375" style="91" customWidth="1"/>
    <col min="14864" max="15104" width="9.140625" style="91"/>
    <col min="15105" max="15105" width="3.85546875" style="91" customWidth="1"/>
    <col min="15106" max="15106" width="24.85546875" style="91" customWidth="1"/>
    <col min="15107" max="15107" width="39.7109375" style="91" customWidth="1"/>
    <col min="15108" max="15119" width="12.7109375" style="91" customWidth="1"/>
    <col min="15120" max="15360" width="9.140625" style="91"/>
    <col min="15361" max="15361" width="3.85546875" style="91" customWidth="1"/>
    <col min="15362" max="15362" width="24.85546875" style="91" customWidth="1"/>
    <col min="15363" max="15363" width="39.7109375" style="91" customWidth="1"/>
    <col min="15364" max="15375" width="12.7109375" style="91" customWidth="1"/>
    <col min="15376" max="15616" width="9.140625" style="91"/>
    <col min="15617" max="15617" width="3.85546875" style="91" customWidth="1"/>
    <col min="15618" max="15618" width="24.85546875" style="91" customWidth="1"/>
    <col min="15619" max="15619" width="39.7109375" style="91" customWidth="1"/>
    <col min="15620" max="15631" width="12.7109375" style="91" customWidth="1"/>
    <col min="15632" max="15872" width="9.140625" style="91"/>
    <col min="15873" max="15873" width="3.85546875" style="91" customWidth="1"/>
    <col min="15874" max="15874" width="24.85546875" style="91" customWidth="1"/>
    <col min="15875" max="15875" width="39.7109375" style="91" customWidth="1"/>
    <col min="15876" max="15887" width="12.7109375" style="91" customWidth="1"/>
    <col min="15888" max="16128" width="9.140625" style="91"/>
    <col min="16129" max="16129" width="3.85546875" style="91" customWidth="1"/>
    <col min="16130" max="16130" width="24.85546875" style="91" customWidth="1"/>
    <col min="16131" max="16131" width="39.7109375" style="91" customWidth="1"/>
    <col min="16132" max="16143" width="12.7109375" style="91" customWidth="1"/>
    <col min="16144" max="16384" width="9.140625" style="91"/>
  </cols>
  <sheetData>
    <row r="3" spans="2:15" ht="45" x14ac:dyDescent="0.2">
      <c r="B3" s="189" t="s">
        <v>67</v>
      </c>
      <c r="C3" s="189" t="s">
        <v>68</v>
      </c>
      <c r="D3" s="90" t="s">
        <v>69</v>
      </c>
      <c r="E3" s="90" t="s">
        <v>70</v>
      </c>
      <c r="F3" s="90" t="s">
        <v>71</v>
      </c>
      <c r="G3" s="90" t="s">
        <v>72</v>
      </c>
      <c r="H3" s="90" t="s">
        <v>73</v>
      </c>
      <c r="I3" s="90" t="s">
        <v>74</v>
      </c>
      <c r="J3" s="90" t="s">
        <v>75</v>
      </c>
      <c r="K3" s="90" t="s">
        <v>76</v>
      </c>
      <c r="L3" s="90" t="s">
        <v>77</v>
      </c>
      <c r="M3" s="90" t="s">
        <v>78</v>
      </c>
      <c r="N3" s="90" t="s">
        <v>79</v>
      </c>
      <c r="O3" s="90" t="s">
        <v>80</v>
      </c>
    </row>
    <row r="4" spans="2:15" ht="33.75" x14ac:dyDescent="0.2">
      <c r="B4" s="190"/>
      <c r="C4" s="190"/>
      <c r="D4" s="90"/>
      <c r="E4" s="90"/>
      <c r="F4" s="90"/>
      <c r="G4" s="92" t="s">
        <v>81</v>
      </c>
      <c r="H4" s="92" t="s">
        <v>82</v>
      </c>
      <c r="I4" s="92" t="s">
        <v>83</v>
      </c>
      <c r="J4" s="92" t="s">
        <v>84</v>
      </c>
      <c r="K4" s="92" t="s">
        <v>85</v>
      </c>
      <c r="L4" s="92" t="s">
        <v>86</v>
      </c>
      <c r="M4" s="92" t="s">
        <v>87</v>
      </c>
      <c r="N4" s="92" t="s">
        <v>88</v>
      </c>
      <c r="O4" s="90">
        <v>99</v>
      </c>
    </row>
    <row r="5" spans="2:15" x14ac:dyDescent="0.2">
      <c r="B5" s="186" t="s">
        <v>89</v>
      </c>
      <c r="C5" s="93" t="s">
        <v>90</v>
      </c>
      <c r="D5" s="94"/>
      <c r="E5" s="94"/>
      <c r="F5" s="94"/>
      <c r="G5" s="94"/>
      <c r="H5" s="94"/>
      <c r="I5" s="94"/>
      <c r="J5" s="94"/>
      <c r="K5" s="94"/>
      <c r="L5" s="94"/>
      <c r="M5" s="94"/>
      <c r="N5" s="94"/>
      <c r="O5" s="94"/>
    </row>
    <row r="6" spans="2:15" x14ac:dyDescent="0.2">
      <c r="B6" s="187"/>
      <c r="C6" s="93" t="s">
        <v>91</v>
      </c>
      <c r="D6" s="94"/>
      <c r="E6" s="94"/>
      <c r="F6" s="94"/>
      <c r="G6" s="94"/>
      <c r="H6" s="94"/>
      <c r="I6" s="94"/>
      <c r="J6" s="94"/>
      <c r="K6" s="94"/>
      <c r="L6" s="94"/>
      <c r="M6" s="94"/>
      <c r="N6" s="94"/>
      <c r="O6" s="94"/>
    </row>
    <row r="7" spans="2:15" x14ac:dyDescent="0.2">
      <c r="B7" s="188"/>
      <c r="C7" s="93" t="s">
        <v>92</v>
      </c>
      <c r="D7" s="94">
        <v>0.23</v>
      </c>
      <c r="E7" s="94">
        <v>0.02</v>
      </c>
      <c r="F7" s="94"/>
      <c r="G7" s="94">
        <v>0.06</v>
      </c>
      <c r="H7" s="94">
        <v>7.0000000000000007E-2</v>
      </c>
      <c r="I7" s="94">
        <v>0.06</v>
      </c>
      <c r="J7" s="94">
        <v>7.0000000000000007E-2</v>
      </c>
      <c r="K7" s="94">
        <v>7.0000000000000007E-2</v>
      </c>
      <c r="L7" s="94">
        <v>0.06</v>
      </c>
      <c r="M7" s="94">
        <v>0.06</v>
      </c>
      <c r="N7" s="94">
        <v>0.05</v>
      </c>
      <c r="O7" s="94">
        <v>0.05</v>
      </c>
    </row>
    <row r="8" spans="2:15" x14ac:dyDescent="0.2">
      <c r="B8" s="186" t="s">
        <v>93</v>
      </c>
      <c r="C8" s="93" t="s">
        <v>94</v>
      </c>
      <c r="D8" s="94"/>
      <c r="E8" s="94"/>
      <c r="F8" s="94"/>
      <c r="G8" s="94"/>
      <c r="H8" s="94"/>
      <c r="I8" s="94"/>
      <c r="J8" s="94"/>
      <c r="K8" s="94"/>
      <c r="L8" s="94"/>
      <c r="M8" s="94"/>
      <c r="N8" s="94"/>
      <c r="O8" s="94"/>
    </row>
    <row r="9" spans="2:15" x14ac:dyDescent="0.2">
      <c r="B9" s="187"/>
      <c r="C9" s="93" t="s">
        <v>95</v>
      </c>
      <c r="D9" s="94"/>
      <c r="E9" s="94"/>
      <c r="F9" s="94"/>
      <c r="G9" s="94">
        <v>0.02</v>
      </c>
      <c r="H9" s="94"/>
      <c r="I9" s="94">
        <v>0.02</v>
      </c>
      <c r="J9" s="94"/>
      <c r="K9" s="94">
        <v>0.02</v>
      </c>
      <c r="L9" s="94"/>
      <c r="M9" s="94">
        <v>0.03</v>
      </c>
      <c r="N9" s="94"/>
      <c r="O9" s="94"/>
    </row>
    <row r="10" spans="2:15" x14ac:dyDescent="0.2">
      <c r="B10" s="188"/>
      <c r="C10" s="93" t="s">
        <v>96</v>
      </c>
      <c r="D10" s="94"/>
      <c r="E10" s="94">
        <v>0.02</v>
      </c>
      <c r="F10" s="94"/>
      <c r="G10" s="94">
        <v>0.03</v>
      </c>
      <c r="H10" s="94"/>
      <c r="I10" s="94">
        <v>0.05</v>
      </c>
      <c r="J10" s="94">
        <v>0.02</v>
      </c>
      <c r="K10" s="94">
        <v>0.04</v>
      </c>
      <c r="L10" s="94"/>
      <c r="M10" s="94">
        <v>0.08</v>
      </c>
      <c r="N10" s="94"/>
      <c r="O10" s="94"/>
    </row>
    <row r="11" spans="2:15" x14ac:dyDescent="0.2">
      <c r="B11" s="186" t="s">
        <v>97</v>
      </c>
      <c r="C11" s="93" t="s">
        <v>98</v>
      </c>
      <c r="D11" s="94"/>
      <c r="E11" s="94"/>
      <c r="F11" s="94"/>
      <c r="G11" s="94"/>
      <c r="H11" s="94"/>
      <c r="I11" s="94"/>
      <c r="J11" s="94"/>
      <c r="K11" s="94"/>
      <c r="L11" s="94"/>
      <c r="M11" s="94"/>
      <c r="N11" s="94"/>
      <c r="O11" s="94"/>
    </row>
    <row r="12" spans="2:15" x14ac:dyDescent="0.2">
      <c r="B12" s="187"/>
      <c r="C12" s="93" t="s">
        <v>99</v>
      </c>
      <c r="D12" s="94"/>
      <c r="E12" s="94"/>
      <c r="F12" s="94"/>
      <c r="G12" s="94"/>
      <c r="H12" s="94">
        <v>0.02</v>
      </c>
      <c r="I12" s="94">
        <v>0.02</v>
      </c>
      <c r="J12" s="94">
        <v>0.02</v>
      </c>
      <c r="K12" s="94">
        <v>0.02</v>
      </c>
      <c r="L12" s="94">
        <v>0.02</v>
      </c>
      <c r="M12" s="94">
        <v>0.02</v>
      </c>
      <c r="N12" s="94">
        <v>0.01</v>
      </c>
      <c r="O12" s="94">
        <v>0.01</v>
      </c>
    </row>
    <row r="13" spans="2:15" x14ac:dyDescent="0.2">
      <c r="B13" s="188"/>
      <c r="C13" s="93" t="s">
        <v>100</v>
      </c>
      <c r="D13" s="94"/>
      <c r="E13" s="94"/>
      <c r="F13" s="94">
        <v>0.02</v>
      </c>
      <c r="G13" s="94">
        <v>0.02</v>
      </c>
      <c r="H13" s="94">
        <v>0.04</v>
      </c>
      <c r="I13" s="94">
        <v>0.04</v>
      </c>
      <c r="J13" s="94">
        <v>0.05</v>
      </c>
      <c r="K13" s="94">
        <v>0.04</v>
      </c>
      <c r="L13" s="94">
        <v>0.04</v>
      </c>
      <c r="M13" s="94">
        <v>0.04</v>
      </c>
      <c r="N13" s="94">
        <v>0.03</v>
      </c>
      <c r="O13" s="94">
        <v>0.03</v>
      </c>
    </row>
    <row r="14" spans="2:15" x14ac:dyDescent="0.2">
      <c r="B14" s="186" t="s">
        <v>101</v>
      </c>
      <c r="C14" s="93" t="s">
        <v>102</v>
      </c>
      <c r="D14" s="94"/>
      <c r="E14" s="94"/>
      <c r="F14" s="94"/>
      <c r="G14" s="94"/>
      <c r="H14" s="94">
        <v>-0.02</v>
      </c>
      <c r="I14" s="94">
        <v>-0.02</v>
      </c>
      <c r="J14" s="94">
        <v>-0.04</v>
      </c>
      <c r="K14" s="94">
        <v>-0.04</v>
      </c>
      <c r="L14" s="94">
        <v>-0.04</v>
      </c>
      <c r="M14" s="94">
        <v>-0.02</v>
      </c>
      <c r="N14" s="94">
        <v>-0.04</v>
      </c>
      <c r="O14" s="94">
        <v>-0.04</v>
      </c>
    </row>
    <row r="15" spans="2:15" x14ac:dyDescent="0.2">
      <c r="B15" s="187"/>
      <c r="C15" s="93" t="s">
        <v>103</v>
      </c>
      <c r="D15" s="94"/>
      <c r="E15" s="94"/>
      <c r="F15" s="94"/>
      <c r="G15" s="94"/>
      <c r="H15" s="94"/>
      <c r="I15" s="94"/>
      <c r="J15" s="94"/>
      <c r="K15" s="94"/>
      <c r="L15" s="94"/>
      <c r="M15" s="94"/>
      <c r="N15" s="94"/>
      <c r="O15" s="94"/>
    </row>
    <row r="16" spans="2:15" x14ac:dyDescent="0.2">
      <c r="B16" s="188"/>
      <c r="C16" s="93" t="s">
        <v>104</v>
      </c>
      <c r="D16" s="94"/>
      <c r="E16" s="94"/>
      <c r="F16" s="94"/>
      <c r="G16" s="94"/>
      <c r="H16" s="94">
        <v>0.03</v>
      </c>
      <c r="I16" s="94">
        <v>0.02</v>
      </c>
      <c r="J16" s="94">
        <v>0.04</v>
      </c>
      <c r="K16" s="94">
        <v>0.04</v>
      </c>
      <c r="L16" s="94">
        <v>0.04</v>
      </c>
      <c r="M16" s="94">
        <v>0.02</v>
      </c>
      <c r="N16" s="94">
        <v>0.04</v>
      </c>
      <c r="O16" s="94">
        <v>0.04</v>
      </c>
    </row>
    <row r="17" spans="2:15" x14ac:dyDescent="0.2">
      <c r="B17" s="186"/>
      <c r="C17" s="93" t="s">
        <v>105</v>
      </c>
      <c r="D17" s="94"/>
      <c r="E17" s="94"/>
      <c r="F17" s="94"/>
      <c r="G17" s="94"/>
      <c r="H17" s="94">
        <v>-0.08</v>
      </c>
      <c r="I17" s="94">
        <v>-0.08</v>
      </c>
      <c r="J17" s="94">
        <v>-0.02</v>
      </c>
      <c r="K17" s="94">
        <v>-0.02</v>
      </c>
      <c r="L17" s="94"/>
      <c r="M17" s="94">
        <v>-0.05</v>
      </c>
      <c r="N17" s="94"/>
      <c r="O17" s="94"/>
    </row>
    <row r="18" spans="2:15" x14ac:dyDescent="0.2">
      <c r="B18" s="187"/>
      <c r="C18" s="93" t="s">
        <v>106</v>
      </c>
      <c r="D18" s="94"/>
      <c r="E18" s="94"/>
      <c r="F18" s="94"/>
      <c r="G18" s="94"/>
      <c r="H18" s="94"/>
      <c r="I18" s="94"/>
      <c r="J18" s="94"/>
      <c r="K18" s="94"/>
      <c r="L18" s="94"/>
      <c r="M18" s="94"/>
      <c r="N18" s="94"/>
      <c r="O18" s="94"/>
    </row>
    <row r="19" spans="2:15" ht="33.75" x14ac:dyDescent="0.2">
      <c r="B19" s="188"/>
      <c r="C19" s="95" t="s">
        <v>107</v>
      </c>
      <c r="D19" s="94"/>
      <c r="E19" s="94"/>
      <c r="F19" s="94"/>
      <c r="G19" s="94"/>
      <c r="H19" s="94">
        <v>0.1</v>
      </c>
      <c r="I19" s="94">
        <v>0.1</v>
      </c>
      <c r="J19" s="94">
        <v>0.02</v>
      </c>
      <c r="K19" s="94">
        <v>0.02</v>
      </c>
      <c r="L19" s="94"/>
      <c r="M19" s="94">
        <v>7.0000000000000007E-2</v>
      </c>
      <c r="N19" s="94"/>
      <c r="O19" s="94"/>
    </row>
    <row r="20" spans="2:15" x14ac:dyDescent="0.2">
      <c r="B20" s="186" t="s">
        <v>108</v>
      </c>
      <c r="C20" s="93" t="s">
        <v>109</v>
      </c>
      <c r="D20" s="94"/>
      <c r="E20" s="94"/>
      <c r="F20" s="94">
        <v>-0.05</v>
      </c>
      <c r="G20" s="94"/>
      <c r="H20" s="94"/>
      <c r="I20" s="94"/>
      <c r="J20" s="94"/>
      <c r="K20" s="94">
        <v>-0.1</v>
      </c>
      <c r="L20" s="94">
        <v>-0.05</v>
      </c>
      <c r="M20" s="94">
        <v>-0.05</v>
      </c>
      <c r="N20" s="94">
        <v>-0.05</v>
      </c>
      <c r="O20" s="94">
        <v>-0.05</v>
      </c>
    </row>
    <row r="21" spans="2:15" x14ac:dyDescent="0.2">
      <c r="B21" s="187"/>
      <c r="C21" s="93" t="s">
        <v>110</v>
      </c>
      <c r="D21" s="94"/>
      <c r="E21" s="94"/>
      <c r="F21" s="94">
        <v>0.02</v>
      </c>
      <c r="G21" s="94"/>
      <c r="H21" s="94"/>
      <c r="I21" s="94"/>
      <c r="J21" s="94"/>
      <c r="K21" s="94"/>
      <c r="L21" s="94"/>
      <c r="M21" s="94"/>
      <c r="N21" s="94"/>
      <c r="O21" s="94"/>
    </row>
    <row r="22" spans="2:15" x14ac:dyDescent="0.2">
      <c r="B22" s="187"/>
      <c r="C22" s="93" t="s">
        <v>111</v>
      </c>
      <c r="D22" s="94"/>
      <c r="E22" s="94"/>
      <c r="F22" s="94">
        <v>0.08</v>
      </c>
      <c r="G22" s="94"/>
      <c r="H22" s="94"/>
      <c r="I22" s="94"/>
      <c r="J22" s="94">
        <v>0.02</v>
      </c>
      <c r="K22" s="94">
        <v>0.02</v>
      </c>
      <c r="L22" s="94">
        <v>0.02</v>
      </c>
      <c r="M22" s="94">
        <v>0.02</v>
      </c>
      <c r="N22" s="94">
        <v>0.01</v>
      </c>
      <c r="O22" s="94">
        <v>0.01</v>
      </c>
    </row>
    <row r="23" spans="2:15" x14ac:dyDescent="0.2">
      <c r="B23" s="188"/>
      <c r="C23" s="93" t="s">
        <v>112</v>
      </c>
      <c r="D23" s="94"/>
      <c r="E23" s="94"/>
      <c r="F23" s="94"/>
      <c r="G23" s="94"/>
      <c r="H23" s="94"/>
      <c r="I23" s="94"/>
      <c r="J23" s="94">
        <v>0.05</v>
      </c>
      <c r="K23" s="94">
        <v>0.04</v>
      </c>
      <c r="L23" s="94">
        <v>0.06</v>
      </c>
      <c r="M23" s="94">
        <v>0.04</v>
      </c>
      <c r="N23" s="94">
        <v>0.04</v>
      </c>
      <c r="O23" s="94">
        <v>0.04</v>
      </c>
    </row>
    <row r="24" spans="2:15" x14ac:dyDescent="0.2">
      <c r="B24" s="186" t="s">
        <v>113</v>
      </c>
      <c r="C24" s="93" t="s">
        <v>114</v>
      </c>
      <c r="D24" s="94"/>
      <c r="E24" s="94"/>
      <c r="F24" s="94"/>
      <c r="G24" s="94"/>
      <c r="H24" s="94"/>
      <c r="I24" s="94"/>
      <c r="J24" s="94"/>
      <c r="K24" s="94"/>
      <c r="L24" s="94"/>
      <c r="M24" s="94"/>
      <c r="N24" s="94"/>
      <c r="O24" s="94"/>
    </row>
    <row r="25" spans="2:15" x14ac:dyDescent="0.2">
      <c r="B25" s="187"/>
      <c r="C25" s="93" t="s">
        <v>115</v>
      </c>
      <c r="D25" s="94"/>
      <c r="E25" s="94"/>
      <c r="F25" s="94"/>
      <c r="G25" s="94"/>
      <c r="H25" s="94">
        <v>0.06</v>
      </c>
      <c r="I25" s="94">
        <v>0.05</v>
      </c>
      <c r="J25" s="94">
        <v>0.05</v>
      </c>
      <c r="K25" s="94">
        <v>0.06</v>
      </c>
      <c r="L25" s="94">
        <v>0.02</v>
      </c>
      <c r="M25" s="94">
        <v>0.03</v>
      </c>
      <c r="N25" s="94">
        <v>7.0000000000000007E-2</v>
      </c>
      <c r="O25" s="94">
        <v>7.0000000000000007E-2</v>
      </c>
    </row>
    <row r="26" spans="2:15" x14ac:dyDescent="0.2">
      <c r="B26" s="188"/>
      <c r="C26" s="93" t="s">
        <v>116</v>
      </c>
      <c r="D26" s="94"/>
      <c r="E26" s="94"/>
      <c r="F26" s="94"/>
      <c r="G26" s="94"/>
      <c r="H26" s="94">
        <v>0.12</v>
      </c>
      <c r="I26" s="94">
        <v>0.1</v>
      </c>
      <c r="J26" s="94">
        <v>0.1</v>
      </c>
      <c r="K26" s="94">
        <v>0.1</v>
      </c>
      <c r="L26" s="94">
        <v>0.08</v>
      </c>
      <c r="M26" s="94"/>
      <c r="N26" s="94">
        <v>0.12</v>
      </c>
      <c r="O26" s="94">
        <v>0.12</v>
      </c>
    </row>
    <row r="27" spans="2:15" x14ac:dyDescent="0.2">
      <c r="B27" s="186" t="s">
        <v>117</v>
      </c>
      <c r="C27" s="93" t="s">
        <v>118</v>
      </c>
      <c r="D27" s="94"/>
      <c r="E27" s="94"/>
      <c r="F27" s="94"/>
      <c r="G27" s="94">
        <v>-0.03</v>
      </c>
      <c r="H27" s="94">
        <v>-0.03</v>
      </c>
      <c r="I27" s="94">
        <v>-0.03</v>
      </c>
      <c r="J27" s="94">
        <v>-0.03</v>
      </c>
      <c r="K27" s="94">
        <v>-0.03</v>
      </c>
      <c r="L27" s="94">
        <v>-0.03</v>
      </c>
      <c r="M27" s="94">
        <v>-0.03</v>
      </c>
      <c r="N27" s="94">
        <v>-0.03</v>
      </c>
      <c r="O27" s="94">
        <v>-0.03</v>
      </c>
    </row>
    <row r="28" spans="2:15" x14ac:dyDescent="0.2">
      <c r="B28" s="187"/>
      <c r="C28" s="93" t="s">
        <v>119</v>
      </c>
      <c r="D28" s="94"/>
      <c r="E28" s="94"/>
      <c r="F28" s="94"/>
      <c r="G28" s="94"/>
      <c r="H28" s="94"/>
      <c r="I28" s="94"/>
      <c r="J28" s="94"/>
      <c r="K28" s="94"/>
      <c r="L28" s="94"/>
      <c r="M28" s="94"/>
      <c r="N28" s="94"/>
      <c r="O28" s="94"/>
    </row>
    <row r="29" spans="2:15" x14ac:dyDescent="0.2">
      <c r="B29" s="188"/>
      <c r="C29" s="93" t="s">
        <v>120</v>
      </c>
      <c r="D29" s="94"/>
      <c r="E29" s="94"/>
      <c r="F29" s="94"/>
      <c r="G29" s="94">
        <v>0.03</v>
      </c>
      <c r="H29" s="94">
        <v>0.03</v>
      </c>
      <c r="I29" s="94">
        <v>0.03</v>
      </c>
      <c r="J29" s="94">
        <v>0.03</v>
      </c>
      <c r="K29" s="94">
        <v>0.03</v>
      </c>
      <c r="L29" s="94">
        <v>0.03</v>
      </c>
      <c r="M29" s="94">
        <v>0.03</v>
      </c>
      <c r="N29" s="94">
        <v>0.03</v>
      </c>
      <c r="O29" s="94">
        <v>0.03</v>
      </c>
    </row>
    <row r="30" spans="2:15" x14ac:dyDescent="0.2">
      <c r="B30" s="186" t="s">
        <v>121</v>
      </c>
      <c r="C30" s="93" t="s">
        <v>122</v>
      </c>
      <c r="D30" s="94"/>
      <c r="E30" s="94"/>
      <c r="F30" s="94">
        <v>0.05</v>
      </c>
      <c r="G30" s="94">
        <v>0.05</v>
      </c>
      <c r="H30" s="94">
        <v>0.05</v>
      </c>
      <c r="I30" s="94">
        <v>0.05</v>
      </c>
      <c r="J30" s="94">
        <v>0.05</v>
      </c>
      <c r="K30" s="94">
        <v>0.05</v>
      </c>
      <c r="L30" s="94">
        <v>0.05</v>
      </c>
      <c r="M30" s="94">
        <v>0.05</v>
      </c>
      <c r="N30" s="94">
        <v>0.05</v>
      </c>
      <c r="O30" s="94">
        <v>0.05</v>
      </c>
    </row>
    <row r="31" spans="2:15" x14ac:dyDescent="0.2">
      <c r="B31" s="187"/>
      <c r="C31" s="93" t="s">
        <v>123</v>
      </c>
      <c r="D31" s="94"/>
      <c r="E31" s="94"/>
      <c r="F31" s="94"/>
      <c r="G31" s="94"/>
      <c r="H31" s="94"/>
      <c r="I31" s="94"/>
      <c r="J31" s="94"/>
      <c r="K31" s="94"/>
      <c r="L31" s="94"/>
      <c r="M31" s="94"/>
      <c r="N31" s="94"/>
      <c r="O31" s="94"/>
    </row>
    <row r="32" spans="2:15" x14ac:dyDescent="0.2">
      <c r="B32" s="188"/>
      <c r="C32" s="93" t="s">
        <v>124</v>
      </c>
      <c r="D32" s="94"/>
      <c r="E32" s="94"/>
      <c r="F32" s="94">
        <v>-0.05</v>
      </c>
      <c r="G32" s="94">
        <v>-0.05</v>
      </c>
      <c r="H32" s="94">
        <v>-0.05</v>
      </c>
      <c r="I32" s="94">
        <v>-0.05</v>
      </c>
      <c r="J32" s="94">
        <v>-0.05</v>
      </c>
      <c r="K32" s="94">
        <v>-0.05</v>
      </c>
      <c r="L32" s="94">
        <v>-0.05</v>
      </c>
      <c r="M32" s="94">
        <v>-0.05</v>
      </c>
      <c r="N32" s="94">
        <v>-0.05</v>
      </c>
      <c r="O32" s="94">
        <v>-0.05</v>
      </c>
    </row>
    <row r="33" spans="2:15" x14ac:dyDescent="0.2">
      <c r="B33" s="186" t="s">
        <v>125</v>
      </c>
      <c r="C33" s="93" t="s">
        <v>126</v>
      </c>
      <c r="D33" s="94"/>
      <c r="E33" s="94"/>
      <c r="F33" s="94"/>
      <c r="G33" s="94"/>
      <c r="H33" s="94"/>
      <c r="I33" s="94"/>
      <c r="J33" s="94"/>
      <c r="K33" s="94"/>
      <c r="L33" s="94"/>
      <c r="M33" s="94"/>
      <c r="N33" s="94"/>
      <c r="O33" s="94"/>
    </row>
    <row r="34" spans="2:15" x14ac:dyDescent="0.2">
      <c r="B34" s="187"/>
      <c r="C34" s="93" t="s">
        <v>127</v>
      </c>
      <c r="D34" s="94"/>
      <c r="E34" s="94"/>
      <c r="F34" s="94"/>
      <c r="G34" s="94"/>
      <c r="H34" s="94"/>
      <c r="I34" s="94"/>
      <c r="J34" s="94"/>
      <c r="K34" s="94"/>
      <c r="L34" s="94"/>
      <c r="M34" s="94"/>
      <c r="N34" s="94"/>
      <c r="O34" s="94"/>
    </row>
    <row r="35" spans="2:15" x14ac:dyDescent="0.2">
      <c r="B35" s="187"/>
      <c r="C35" s="93" t="s">
        <v>128</v>
      </c>
      <c r="D35" s="94">
        <v>0.15</v>
      </c>
      <c r="E35" s="94"/>
      <c r="F35" s="94"/>
      <c r="G35" s="94"/>
      <c r="H35" s="94"/>
      <c r="I35" s="94"/>
      <c r="J35" s="94"/>
      <c r="K35" s="94"/>
      <c r="L35" s="94"/>
      <c r="M35" s="94"/>
      <c r="N35" s="94"/>
      <c r="O35" s="94"/>
    </row>
    <row r="36" spans="2:15" x14ac:dyDescent="0.2">
      <c r="B36" s="188"/>
      <c r="C36" s="93" t="s">
        <v>129</v>
      </c>
      <c r="D36" s="94">
        <v>0.15</v>
      </c>
      <c r="E36" s="94"/>
      <c r="F36" s="94"/>
      <c r="G36" s="94"/>
      <c r="H36" s="94"/>
      <c r="I36" s="94"/>
      <c r="J36" s="94"/>
      <c r="K36" s="94"/>
      <c r="L36" s="94"/>
      <c r="M36" s="94"/>
      <c r="N36" s="94"/>
      <c r="O36" s="94"/>
    </row>
    <row r="37" spans="2:15" ht="30" customHeight="1" x14ac:dyDescent="0.2">
      <c r="D37" s="96"/>
      <c r="E37" s="96"/>
      <c r="F37" s="96"/>
      <c r="G37" s="96"/>
      <c r="H37" s="96"/>
      <c r="I37" s="96"/>
      <c r="J37" s="96"/>
      <c r="K37" s="96"/>
      <c r="L37" s="96"/>
      <c r="M37" s="96"/>
      <c r="N37" s="96"/>
      <c r="O37" s="96"/>
    </row>
  </sheetData>
  <mergeCells count="12">
    <mergeCell ref="B33:B36"/>
    <mergeCell ref="B3:B4"/>
    <mergeCell ref="C3:C4"/>
    <mergeCell ref="B5:B7"/>
    <mergeCell ref="B8:B10"/>
    <mergeCell ref="B11:B13"/>
    <mergeCell ref="B14:B16"/>
    <mergeCell ref="B17:B19"/>
    <mergeCell ref="B20:B23"/>
    <mergeCell ref="B24:B26"/>
    <mergeCell ref="B27:B29"/>
    <mergeCell ref="B30:B3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Istruzioni</vt:lpstr>
      <vt:lpstr>Esempio</vt:lpstr>
      <vt:lpstr>VAR.PREZZI E.P.RAVA</vt:lpstr>
    </vt:vector>
  </TitlesOfParts>
  <Company>Regione Autonoma Valle d'Aosta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CATTIN</dc:creator>
  <cp:lastModifiedBy>Roberto CATTIN</cp:lastModifiedBy>
  <dcterms:created xsi:type="dcterms:W3CDTF">2024-01-22T07:18:59Z</dcterms:created>
  <dcterms:modified xsi:type="dcterms:W3CDTF">2024-01-23T08:38:37Z</dcterms:modified>
</cp:coreProperties>
</file>