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denver\COA\XX_TRASFERIMENTI\per ERIKA\"/>
    </mc:Choice>
  </mc:AlternateContent>
  <xr:revisionPtr revIDLastSave="0" documentId="13_ncr:1_{D542D19F-EE53-438D-9F66-952D53A4E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1_Condominio" sheetId="3" r:id="rId1"/>
  </sheets>
  <definedNames>
    <definedName name="_xlcn.WorksheetConnection_NO_Datieconomiciinterventoerichiestadimutuo_rev4.xlsxALTRI_INTERVENTI_NON_EFFICIENZA_ENERGETICA1" hidden="1">ALTRI_INTERVENTI_NON_EFFICIENZA_ENERGETICA[]</definedName>
    <definedName name="_xlcn.WorksheetConnection_NO_Datieconomiciinterventoerichiestadimutuo_rev4.xlsxINTERVENTI_EFFICIENZA_ENERGETICA1" hidden="1">INTERVENTI_EFFICIENZA_ENERGETICA[]</definedName>
    <definedName name="_xlnm.Print_Area" localSheetId="0">T1_Condominio!$A$2:$K$218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ENTI_EFFICIENZA_ENERGETICA" name="INTERVENTI_EFFICIENZA_ENERGETICA" connection="WorksheetConnection_NO_Dati economici intervento e richiesta di mutuo_rev4.xlsx!INTERVENTI_EFFICIENZA_ENERGETICA"/>
          <x15:modelTable id="ALTRI_INTERVENTI_NON_EFFICIENZA_ENERGETICA" name="ALTRI_INTERVENTI_NON_EFFICIENZA_ENERGETICA" connection="WorksheetConnection_NO_Dati economici intervento e richiesta di mutuo_rev4.xlsx!ALTRI_INTERVENTI_NON_EFFICIENZA_ENERGETIC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3" l="1"/>
  <c r="E187" i="3"/>
  <c r="F22" i="3"/>
  <c r="F100" i="3"/>
  <c r="E149" i="3"/>
  <c r="F103" i="3"/>
  <c r="F102" i="3"/>
  <c r="F101" i="3"/>
  <c r="F97" i="3"/>
  <c r="F95" i="3"/>
  <c r="F94" i="3"/>
  <c r="F91" i="3"/>
  <c r="F89" i="3"/>
  <c r="F88" i="3"/>
  <c r="F85" i="3"/>
  <c r="F84" i="3"/>
  <c r="F83" i="3"/>
  <c r="F82" i="3"/>
  <c r="F79" i="3"/>
  <c r="F78" i="3"/>
  <c r="F77" i="3"/>
  <c r="F76" i="3"/>
  <c r="F73" i="3"/>
  <c r="F72" i="3"/>
  <c r="F71" i="3"/>
  <c r="F70" i="3"/>
  <c r="F67" i="3"/>
  <c r="F66" i="3"/>
  <c r="F64" i="3"/>
  <c r="F61" i="3"/>
  <c r="F60" i="3"/>
  <c r="F59" i="3"/>
  <c r="F58" i="3"/>
  <c r="F55" i="3"/>
  <c r="F54" i="3"/>
  <c r="F52" i="3"/>
  <c r="F49" i="3"/>
  <c r="F48" i="3"/>
  <c r="F47" i="3"/>
  <c r="F46" i="3"/>
  <c r="F43" i="3"/>
  <c r="F42" i="3"/>
  <c r="F40" i="3"/>
  <c r="F37" i="3"/>
  <c r="F36" i="3"/>
  <c r="F35" i="3"/>
  <c r="F50" i="3" l="1"/>
  <c r="D149" i="3"/>
  <c r="F106" i="3"/>
  <c r="F149" i="3" s="1"/>
  <c r="F119" i="3"/>
  <c r="F139" i="3" a="1"/>
  <c r="D92" i="3" l="1"/>
  <c r="D26" i="3"/>
  <c r="E26" i="3"/>
  <c r="F28" i="3"/>
  <c r="D210" i="3"/>
  <c r="F113" i="3"/>
  <c r="F114" i="3"/>
  <c r="F115" i="3"/>
  <c r="F116" i="3"/>
  <c r="F117" i="3"/>
  <c r="F118" i="3"/>
  <c r="F120" i="3"/>
  <c r="F121" i="3"/>
  <c r="F122" i="3"/>
  <c r="F123" i="3"/>
  <c r="F124" i="3"/>
  <c r="F125" i="3"/>
  <c r="F126" i="3"/>
  <c r="F127" i="3"/>
  <c r="F128" i="3"/>
  <c r="F112" i="3"/>
  <c r="F23" i="3"/>
  <c r="F24" i="3"/>
  <c r="F25" i="3"/>
  <c r="F29" i="3"/>
  <c r="F30" i="3"/>
  <c r="F31" i="3"/>
  <c r="E96" i="3"/>
  <c r="F96" i="3" s="1"/>
  <c r="E90" i="3"/>
  <c r="F90" i="3" s="1"/>
  <c r="E65" i="3"/>
  <c r="F65" i="3" s="1"/>
  <c r="E53" i="3"/>
  <c r="F53" i="3" s="1"/>
  <c r="E41" i="3"/>
  <c r="F41" i="3" s="1"/>
  <c r="E34" i="3"/>
  <c r="F34" i="3" s="1"/>
  <c r="D38" i="3"/>
  <c r="D98" i="3"/>
  <c r="D86" i="3"/>
  <c r="D80" i="3"/>
  <c r="D74" i="3"/>
  <c r="D68" i="3"/>
  <c r="D62" i="3"/>
  <c r="D56" i="3"/>
  <c r="D50" i="3"/>
  <c r="D146" i="3" a="1"/>
  <c r="D140" i="3" a="1"/>
  <c r="D137" i="3" a="1"/>
  <c r="D135" i="3" a="1"/>
  <c r="D141" i="3" a="1"/>
  <c r="D144" i="3" a="1"/>
  <c r="E135" i="3" a="1"/>
  <c r="D139" i="3" a="1"/>
  <c r="D147" i="3" a="1"/>
  <c r="D143" i="3" a="1"/>
  <c r="D142" i="3" a="1"/>
  <c r="D145" i="3" a="1"/>
  <c r="D208" i="3" s="1"/>
  <c r="D203" i="3" s="1"/>
  <c r="D200" i="3" s="1"/>
  <c r="D201" i="3" s="1"/>
  <c r="D202" i="3" s="1"/>
  <c r="D204" i="3" s="1"/>
  <c r="D198" i="3" s="1"/>
  <c r="D207" i="3" s="1"/>
  <c r="D205" i="3" s="1"/>
  <c r="D206" i="3" s="1"/>
  <c r="D104" i="3"/>
  <c r="E50" i="3"/>
  <c r="D148" i="3" a="1"/>
  <c r="E139" i="3" a="1"/>
  <c r="D209" i="3" l="1"/>
  <c r="D196" i="3" l="1"/>
  <c r="F98" i="3" l="1"/>
  <c r="E98" i="3"/>
  <c r="F92" i="3"/>
  <c r="E92" i="3"/>
  <c r="F86" i="3"/>
  <c r="E86" i="3"/>
  <c r="F80" i="3"/>
  <c r="E80" i="3"/>
  <c r="F74" i="3"/>
  <c r="E74" i="3"/>
  <c r="F68" i="3"/>
  <c r="E68" i="3"/>
  <c r="F62" i="3"/>
  <c r="E62" i="3"/>
  <c r="F56" i="3"/>
  <c r="E56" i="3"/>
  <c r="F44" i="3"/>
  <c r="E44" i="3"/>
  <c r="D44" i="3"/>
  <c r="F38" i="3"/>
  <c r="E38" i="3"/>
  <c r="D32" i="3"/>
  <c r="F145" i="3" a="1"/>
  <c r="F141" i="3" a="1"/>
  <c r="E147" i="3" a="1"/>
  <c r="F138" i="3" a="1"/>
  <c r="E142" i="3" a="1"/>
  <c r="E145" i="3" a="1"/>
  <c r="D138" i="3" a="1"/>
  <c r="F146" i="3" a="1"/>
  <c r="E137" i="3" a="1"/>
  <c r="E140" i="3" a="1"/>
  <c r="F143" i="3" a="1"/>
  <c r="F140" i="3" a="1"/>
  <c r="F144" i="3" a="1"/>
  <c r="F137" i="3" a="1"/>
  <c r="E144" i="3" a="1"/>
  <c r="F147" i="3" a="1"/>
  <c r="F142" i="3" a="1"/>
  <c r="E146" i="3" a="1"/>
  <c r="E143" i="3" a="1"/>
  <c r="E138" i="3" a="1"/>
  <c r="D136" i="3" a="1"/>
  <c r="E141" i="3" a="1"/>
  <c r="D197" i="3" l="1"/>
  <c r="D199" i="3" s="1"/>
  <c r="M2" i="3"/>
  <c r="M3" i="3"/>
  <c r="D211" i="3" l="1"/>
  <c r="K161" i="3"/>
  <c r="K173" i="3"/>
  <c r="K185" i="3"/>
  <c r="K163" i="3"/>
  <c r="K175" i="3"/>
  <c r="K157" i="3"/>
  <c r="K177" i="3"/>
  <c r="K171" i="3"/>
  <c r="K160" i="3"/>
  <c r="K164" i="3"/>
  <c r="K176" i="3"/>
  <c r="K165" i="3"/>
  <c r="K183" i="3"/>
  <c r="K186" i="3"/>
  <c r="K166" i="3"/>
  <c r="K178" i="3"/>
  <c r="K170" i="3"/>
  <c r="K184" i="3"/>
  <c r="K167" i="3"/>
  <c r="K179" i="3"/>
  <c r="K182" i="3"/>
  <c r="K172" i="3"/>
  <c r="K162" i="3"/>
  <c r="K168" i="3"/>
  <c r="K180" i="3"/>
  <c r="K181" i="3"/>
  <c r="K158" i="3"/>
  <c r="K159" i="3"/>
  <c r="K174" i="3"/>
  <c r="K169" i="3"/>
  <c r="F32" i="3"/>
  <c r="E32" i="3"/>
  <c r="P159" i="3" a="1"/>
  <c r="P173" i="3" a="1"/>
  <c r="P184" i="3" a="1"/>
  <c r="P181" i="3" a="1"/>
  <c r="P177" i="3" a="1"/>
  <c r="P166" i="3" a="1"/>
  <c r="E136" i="3" a="1"/>
  <c r="P157" i="3" a="1"/>
  <c r="P158" i="3" a="1"/>
  <c r="P167" i="3" a="1"/>
  <c r="P175" i="3" a="1"/>
  <c r="P178" i="3" a="1"/>
  <c r="P162" i="3" a="1"/>
  <c r="P161" i="3" a="1"/>
  <c r="P179" i="3" a="1"/>
  <c r="P186" i="3" a="1"/>
  <c r="P170" i="3" a="1"/>
  <c r="P169" i="3" a="1"/>
  <c r="P160" i="3" a="1"/>
  <c r="P183" i="3" a="1"/>
  <c r="P165" i="3" a="1"/>
  <c r="P176" i="3" a="1"/>
  <c r="P180" i="3" a="1"/>
  <c r="P168" i="3" a="1"/>
  <c r="P172" i="3" a="1"/>
  <c r="P171" i="3" a="1"/>
  <c r="P174" i="3" a="1"/>
  <c r="P163" i="3" a="1"/>
  <c r="P185" i="3" a="1"/>
  <c r="F136" i="3" a="1"/>
  <c r="P182" i="3" a="1"/>
  <c r="P164" i="3" a="1"/>
  <c r="F26" i="3" l="1"/>
  <c r="N168" i="3"/>
  <c r="N178" i="3"/>
  <c r="N165" i="3"/>
  <c r="N172" i="3"/>
  <c r="N160" i="3"/>
  <c r="N179" i="3"/>
  <c r="N167" i="3"/>
  <c r="N169" i="3"/>
  <c r="N174" i="3"/>
  <c r="N185" i="3"/>
  <c r="N162" i="3"/>
  <c r="N164" i="3"/>
  <c r="N171" i="3"/>
  <c r="N175" i="3"/>
  <c r="N159" i="3"/>
  <c r="N158" i="3"/>
  <c r="N181" i="3"/>
  <c r="N186" i="3"/>
  <c r="N173" i="3"/>
  <c r="N176" i="3"/>
  <c r="N182" i="3"/>
  <c r="N177" i="3"/>
  <c r="N184" i="3"/>
  <c r="N170" i="3"/>
  <c r="N163" i="3"/>
  <c r="N166" i="3"/>
  <c r="N180" i="3"/>
  <c r="N183" i="3"/>
  <c r="N161" i="3"/>
  <c r="N157" i="3"/>
  <c r="F135" i="3" a="1"/>
  <c r="M187" i="3"/>
  <c r="P187" i="3" s="1"/>
  <c r="D129" i="3"/>
  <c r="D150" i="3" s="1"/>
  <c r="D151" i="3" s="1"/>
  <c r="E129" i="3"/>
  <c r="E150" i="3" s="1"/>
  <c r="E104" i="3"/>
  <c r="E148" i="3" a="1"/>
  <c r="E151" i="3" l="1"/>
  <c r="G157" i="3"/>
  <c r="G158" i="3"/>
  <c r="G170" i="3"/>
  <c r="G182" i="3"/>
  <c r="G159" i="3"/>
  <c r="G171" i="3"/>
  <c r="G183" i="3"/>
  <c r="G160" i="3"/>
  <c r="G172" i="3"/>
  <c r="G184" i="3"/>
  <c r="G161" i="3"/>
  <c r="G173" i="3"/>
  <c r="G185" i="3"/>
  <c r="G178" i="3"/>
  <c r="G179" i="3"/>
  <c r="G180" i="3"/>
  <c r="G169" i="3"/>
  <c r="G162" i="3"/>
  <c r="G174" i="3"/>
  <c r="G186" i="3"/>
  <c r="G167" i="3"/>
  <c r="G181" i="3"/>
  <c r="G163" i="3"/>
  <c r="G175" i="3"/>
  <c r="G168" i="3"/>
  <c r="G164" i="3"/>
  <c r="G176" i="3"/>
  <c r="G165" i="3"/>
  <c r="G177" i="3"/>
  <c r="G166" i="3"/>
  <c r="E107" i="3"/>
  <c r="M6" i="3" s="1"/>
  <c r="M5" i="3"/>
  <c r="F129" i="3"/>
  <c r="F150" i="3" s="1"/>
  <c r="F104" i="3"/>
  <c r="K187" i="3"/>
  <c r="F148" i="3" a="1"/>
  <c r="F151" i="3" l="1"/>
  <c r="F107" i="3"/>
  <c r="M7" i="3" s="1"/>
  <c r="H157" i="3" l="1"/>
  <c r="H158" i="3"/>
  <c r="H170" i="3"/>
  <c r="H182" i="3"/>
  <c r="H159" i="3"/>
  <c r="H171" i="3"/>
  <c r="H183" i="3"/>
  <c r="H172" i="3"/>
  <c r="H161" i="3"/>
  <c r="H162" i="3"/>
  <c r="H174" i="3"/>
  <c r="H186" i="3"/>
  <c r="H165" i="3"/>
  <c r="H166" i="3"/>
  <c r="H167" i="3"/>
  <c r="H185" i="3"/>
  <c r="H163" i="3"/>
  <c r="H175" i="3"/>
  <c r="H177" i="3"/>
  <c r="H164" i="3"/>
  <c r="H176" i="3"/>
  <c r="H178" i="3"/>
  <c r="H179" i="3"/>
  <c r="H168" i="3"/>
  <c r="H180" i="3"/>
  <c r="H169" i="3"/>
  <c r="H181" i="3"/>
  <c r="H160" i="3"/>
  <c r="H184" i="3"/>
  <c r="H173" i="3"/>
  <c r="G187" i="3"/>
  <c r="N187" i="3"/>
  <c r="F210" i="3" l="1"/>
  <c r="E210" i="3" s="1"/>
  <c r="F200" i="3"/>
  <c r="E200" i="3" s="1"/>
  <c r="F198" i="3"/>
  <c r="E198" i="3" s="1"/>
  <c r="F204" i="3"/>
  <c r="E204" i="3" s="1"/>
  <c r="F205" i="3"/>
  <c r="E205" i="3" s="1"/>
  <c r="F208" i="3"/>
  <c r="E208" i="3" s="1"/>
  <c r="F203" i="3"/>
  <c r="E203" i="3" s="1"/>
  <c r="F202" i="3"/>
  <c r="E202" i="3" s="1"/>
  <c r="F206" i="3"/>
  <c r="E206" i="3" s="1"/>
  <c r="F201" i="3"/>
  <c r="E201" i="3" s="1"/>
  <c r="F207" i="3"/>
  <c r="E207" i="3" s="1"/>
  <c r="F209" i="3"/>
  <c r="E209" i="3" s="1"/>
  <c r="F196" i="3"/>
  <c r="F199" i="3"/>
  <c r="E199" i="3" s="1"/>
  <c r="F197" i="3"/>
  <c r="E197" i="3" s="1"/>
  <c r="I182" i="3"/>
  <c r="O182" i="3" s="1"/>
  <c r="I162" i="3"/>
  <c r="O162" i="3" s="1"/>
  <c r="I174" i="3"/>
  <c r="O174" i="3" s="1"/>
  <c r="I186" i="3"/>
  <c r="O186" i="3" s="1"/>
  <c r="I176" i="3"/>
  <c r="O176" i="3" s="1"/>
  <c r="I177" i="3"/>
  <c r="O177" i="3" s="1"/>
  <c r="I178" i="3"/>
  <c r="O178" i="3" s="1"/>
  <c r="I167" i="3"/>
  <c r="O167" i="3" s="1"/>
  <c r="I173" i="3"/>
  <c r="O173" i="3" s="1"/>
  <c r="I163" i="3"/>
  <c r="O163" i="3" s="1"/>
  <c r="I175" i="3"/>
  <c r="O175" i="3" s="1"/>
  <c r="I164" i="3"/>
  <c r="O164" i="3" s="1"/>
  <c r="I165" i="3"/>
  <c r="O165" i="3" s="1"/>
  <c r="I166" i="3"/>
  <c r="O166" i="3" s="1"/>
  <c r="I179" i="3"/>
  <c r="O179" i="3" s="1"/>
  <c r="I161" i="3"/>
  <c r="O161" i="3" s="1"/>
  <c r="I184" i="3"/>
  <c r="O184" i="3" s="1"/>
  <c r="I168" i="3"/>
  <c r="O168" i="3" s="1"/>
  <c r="I180" i="3"/>
  <c r="O180" i="3" s="1"/>
  <c r="I169" i="3"/>
  <c r="O169" i="3" s="1"/>
  <c r="I181" i="3"/>
  <c r="O181" i="3" s="1"/>
  <c r="I158" i="3"/>
  <c r="O158" i="3" s="1"/>
  <c r="I170" i="3"/>
  <c r="O170" i="3" s="1"/>
  <c r="I159" i="3"/>
  <c r="O159" i="3" s="1"/>
  <c r="I171" i="3"/>
  <c r="O171" i="3" s="1"/>
  <c r="I183" i="3"/>
  <c r="O183" i="3" s="1"/>
  <c r="I160" i="3"/>
  <c r="O160" i="3" s="1"/>
  <c r="I172" i="3"/>
  <c r="O172" i="3" s="1"/>
  <c r="I185" i="3"/>
  <c r="O185" i="3" s="1"/>
  <c r="I157" i="3"/>
  <c r="O157" i="3" s="1"/>
  <c r="H187" i="3"/>
  <c r="E196" i="3" l="1"/>
  <c r="F211" i="3"/>
  <c r="G211" i="3" s="1"/>
  <c r="G202" i="3"/>
  <c r="G203" i="3"/>
  <c r="G207" i="3"/>
  <c r="G206" i="3"/>
  <c r="G208" i="3"/>
  <c r="G205" i="3"/>
  <c r="G204" i="3"/>
  <c r="G197" i="3"/>
  <c r="G198" i="3"/>
  <c r="G199" i="3"/>
  <c r="G200" i="3"/>
  <c r="G209" i="3"/>
  <c r="D216" i="3" s="1"/>
  <c r="G201" i="3"/>
  <c r="G196" i="3"/>
  <c r="G210" i="3"/>
  <c r="D217" i="3" s="1"/>
  <c r="I187" i="3"/>
  <c r="O187" i="3" s="1"/>
  <c r="M9" i="3" l="1"/>
  <c r="D215" i="3"/>
  <c r="D218" i="3" s="1"/>
  <c r="M10" i="3"/>
  <c r="M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INTERVENTI_EFFICIENZA_ENERGETICA" description="Connessione alla query 'INTERVENTI_EFFICIENZA_ENERGETICA' nella cartella di lavoro." type="5" refreshedVersion="0" background="1">
    <dbPr connection="Provider=Microsoft.Mashup.OleDb.1;Data Source=$Workbook$;Location=INTERVENTI_EFFICIENZA_ENERGETICA;Extended Properties=&quot;&quot;" command="SELECT * FROM [INTERVENTI_EFFICIENZA_ENERGETICA]"/>
  </connection>
  <connection id="2" xr16:uid="{00000000-0015-0000-FFFF-FFFF01000000}" keepAlive="1" name="ThisWorkbookDataModel" description="Modello di dati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name="WorksheetConnection_NO_Dati economici intervento e richiesta di mutuo_rev4.xlsx!ALTRI_INTERVENTI_NON_EFFICIENZA_ENERGETICA" type="102" refreshedVersion="7" minRefreshableVersion="5">
    <extLst>
      <ext xmlns:x15="http://schemas.microsoft.com/office/spreadsheetml/2010/11/main" uri="{DE250136-89BD-433C-8126-D09CA5730AF9}">
        <x15:connection id="ALTRI_INTERVENTI_NON_EFFICIENZA_ENERGETICA">
          <x15:rangePr sourceName="_xlcn.WorksheetConnection_NO_Datieconomiciinterventoerichiestadimutuo_rev4.xlsxALTRI_INTERVENTI_NON_EFFICIENZA_ENERGETICA1"/>
        </x15:connection>
      </ext>
    </extLst>
  </connection>
  <connection id="4" xr16:uid="{00000000-0015-0000-FFFF-FFFF03000000}" name="WorksheetConnection_NO_Dati economici intervento e richiesta di mutuo_rev4.xlsx!INTERVENTI_EFFICIENZA_ENERGETICA" type="102" refreshedVersion="7" minRefreshableVersion="5">
    <extLst>
      <ext xmlns:x15="http://schemas.microsoft.com/office/spreadsheetml/2010/11/main" uri="{DE250136-89BD-433C-8126-D09CA5730AF9}">
        <x15:connection id="INTERVENTI_EFFICIENZA_ENERGETICA">
          <x15:rangePr sourceName="_xlcn.WorksheetConnection_NO_Datieconomiciinterventoerichiestadimutuo_rev4.xlsxINTERVENTI_EFFICIENZA_ENERGETICA1"/>
        </x15:connection>
      </ext>
    </extLst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<sst xmlns="http://schemas.openxmlformats.org/spreadsheetml/2006/main" count="143" uniqueCount="97">
  <si>
    <t xml:space="preserve">a.1) Isolamento termico di superfici opache - Verticali </t>
  </si>
  <si>
    <t>b.1) Chiusure trasparenti e opache</t>
  </si>
  <si>
    <t>d.4) Impianti di ventilazione meccanica controllata</t>
  </si>
  <si>
    <t xml:space="preserve">f.1) Tecnologie di gestione e controllo automatico (building automation) </t>
  </si>
  <si>
    <t>h) Imprevisti</t>
  </si>
  <si>
    <t>g) Prestazioni professionali</t>
  </si>
  <si>
    <t>a.2) Isolamento termico di superfici opache - Orizzontali</t>
  </si>
  <si>
    <t>e.1) Impianti di produzione di energia alimentati da FER -  Fotovoltaico</t>
  </si>
  <si>
    <t>e.2) Impianti di produzione di energia alimentati da FER - 
Solare termico</t>
  </si>
  <si>
    <t>c.1) Sistemi di schermatura solare e/o Chiusure oscuranti</t>
  </si>
  <si>
    <t>MUTUO
(sì/no)</t>
  </si>
  <si>
    <t>TOTALE [€]</t>
  </si>
  <si>
    <t xml:space="preserve">IVA       
INTERVENTO COMPLESSIVO
(H)
[€]  </t>
  </si>
  <si>
    <t>Subalterno
(J)</t>
  </si>
  <si>
    <t>Nominativo/i proprietario/i
(K)</t>
  </si>
  <si>
    <t>Millesimi
(L)</t>
  </si>
  <si>
    <t>IMPORTO MUTUO RICHIESTO 
(M)
[€]</t>
  </si>
  <si>
    <t xml:space="preserve">IMPORTO MUTUO RICHIESTO
(M)
[€] </t>
  </si>
  <si>
    <t>e.2) Impianti di produzione di energia alimentati da FER - Solare termico</t>
  </si>
  <si>
    <t xml:space="preserve">d.3) Impianti di produzione ACS </t>
  </si>
  <si>
    <t xml:space="preserve">d.1) Impianti di climatizzazione invernale </t>
  </si>
  <si>
    <t xml:space="preserve">d.2) Impianti di climatizzazione estiva </t>
  </si>
  <si>
    <t xml:space="preserve">IVA 
ALTRI INTERVENTI   
(E)
[€]  </t>
  </si>
  <si>
    <t xml:space="preserve">IVA     
INTERVENTO COMPLESSIVO  
(H)
[€]  </t>
  </si>
  <si>
    <t>e.3) Impianti di produzione di energia alimentati da FER - Stufe, termostufe e termocamini a biomassa</t>
  </si>
  <si>
    <t xml:space="preserve">e.4) Impianti di produzione di energia alimentati da FER  - Altra tipologia (eolico, idroelettrico, ecc.) </t>
  </si>
  <si>
    <t>TABELLA per compilazione MODULO 2 - Tabella 1</t>
  </si>
  <si>
    <t>TABELLA per compilazione MODULO 2 - Tabella 2</t>
  </si>
  <si>
    <t>TABELLA per compilazione MODULO 2 - Tabella 3</t>
  </si>
  <si>
    <t>TABELLA per compilazione MODULO 2 - Tabella 4</t>
  </si>
  <si>
    <t xml:space="preserve"> TABELLA per compilazione MEFFE - Step 3 - Tabella quadro economico</t>
  </si>
  <si>
    <t>COPERTURA ECONOMICA</t>
  </si>
  <si>
    <t>Dati economici intervento e richiesta di mutuo</t>
  </si>
  <si>
    <t>TIPOLOGIA 1_Condominio</t>
  </si>
  <si>
    <t xml:space="preserve"> TABELLA per compilazione MEFFE - Step 3 - Dati intervento</t>
  </si>
  <si>
    <t>IMPORTO 
INTERVENTI EFFICIENZA ENERGETICA 
esclusi oneri fiscali
[€]
(A)</t>
  </si>
  <si>
    <t>Prestazioni professionali - quota eccedente il limite ammissibile</t>
  </si>
  <si>
    <t>Imprevisti - quota eccedente il limite del 5%</t>
  </si>
  <si>
    <t xml:space="preserve">IMPORTO 
INTERVENTO COMPLESSIVO
esclusi oneri fiscali          
(G)
[€] </t>
  </si>
  <si>
    <t xml:space="preserve">IMPORTO INTERVENTO COMPLESSIVO
esclusi oneri fiscali
(G) 
[€] </t>
  </si>
  <si>
    <t xml:space="preserve">IMPORTO TOTALE 
INTERVENTO COMPLESSIVO
inclusi oneri fiscali 
(I= G+H)
[€] </t>
  </si>
  <si>
    <t xml:space="preserve">IMPORTO ALTRI INTERVENTI
esclusi oneri fiscali
(D) 
[€] </t>
  </si>
  <si>
    <t xml:space="preserve">IMPORTO TOTALE ALTRI INTERVENTI 
inclusi oneri fiscali 
(F= D+E)
[€] </t>
  </si>
  <si>
    <t xml:space="preserve">IMPORTO TOTALE INTERVENTO COMPLESSIVO
inclusi oneri fiscali 
(I= G+H)
[€] </t>
  </si>
  <si>
    <t>IMPORTO 
INTERVENTI EFFICIENZA ENERGETICA 
esclusi oneri fiscali
(A)
[€]</t>
  </si>
  <si>
    <t>QUADRO ECONOMICO</t>
  </si>
  <si>
    <t xml:space="preserve">IMPORTO 
esclusi oneri fiscali  
(A)
[€] </t>
  </si>
  <si>
    <t>e.3) Impianti di produzione di energia alimentati da FER - 
Stufe, termostufe e termocamini a biomassa;</t>
  </si>
  <si>
    <t xml:space="preserve">e.4) Impianti di produzione di energia alimentati da FER  -
Altra tipologia (eolico, idroelettrico, ecc.) </t>
  </si>
  <si>
    <t>FONDI A DISPOSIZIONE</t>
  </si>
  <si>
    <t>TIPOLOGIA</t>
  </si>
  <si>
    <t>RIEPILOGO DOMANDA DI MUTUO</t>
  </si>
  <si>
    <t xml:space="preserve">PRESTAZIONI PROFESSIONALI esclusi oneri fiscali  [€] </t>
  </si>
  <si>
    <t xml:space="preserve">INTERVENTI EFFICIENZA ENERGETICA esclusi oneri fiscali  [€] </t>
  </si>
  <si>
    <t xml:space="preserve">IMPREVISTI esclusi oneri fiscali  [€] </t>
  </si>
  <si>
    <t xml:space="preserve">IMPORTO
[€] </t>
  </si>
  <si>
    <t>IVA  
INTERVENTI EFFICIENZA ENERGETICA                                                  [€]
(N)</t>
  </si>
  <si>
    <t xml:space="preserve">
IMPORTO
esclusi oneri fiscali  
(B)
[€]  </t>
  </si>
  <si>
    <t xml:space="preserve"> IMPORTO
FONDI A DISPOSIZIONE
esclusi oneri fiscali 
(B=A-M)
[€]</t>
  </si>
  <si>
    <t>IMPORTO TOTALE
INTERVENTI EFFICIENZA ENERGETICA 
inclusi oneri fiscali 
[€]
(C=A+N)</t>
  </si>
  <si>
    <r>
      <t xml:space="preserve">MUTUO RICHIESTO </t>
    </r>
    <r>
      <rPr>
        <b/>
        <sz val="11"/>
        <color theme="1"/>
        <rFont val="Calibri"/>
        <family val="2"/>
        <scheme val="minor"/>
      </rPr>
      <t xml:space="preserve">esclusi oneri fiscali [€] </t>
    </r>
  </si>
  <si>
    <t xml:space="preserve"> IMPORTO
FONDI PROPRI 
inclusi oneri fiscali 
(O=I-M)
[€]</t>
  </si>
  <si>
    <t>F1</t>
  </si>
  <si>
    <t>F2</t>
  </si>
  <si>
    <t>F3</t>
  </si>
  <si>
    <t>F4</t>
  </si>
  <si>
    <t>Fondi propri</t>
  </si>
  <si>
    <t>Conto termico</t>
  </si>
  <si>
    <t>Cessione del credito</t>
  </si>
  <si>
    <t>altro:incentivi economici o finanziamenti</t>
  </si>
  <si>
    <t>Menu a tendina
Fondi a disposizione</t>
  </si>
  <si>
    <t>Spese professionali ammissibili</t>
  </si>
  <si>
    <t>Importo minimo</t>
  </si>
  <si>
    <t>Controllo 7</t>
  </si>
  <si>
    <t>Imprevisti ammissibili</t>
  </si>
  <si>
    <t>Controllo totali totale</t>
  </si>
  <si>
    <t>Controllo totali IVA</t>
  </si>
  <si>
    <t>Controllo totali imponibile</t>
  </si>
  <si>
    <t>Controllo condomini</t>
  </si>
  <si>
    <t>Controllo da nascondere</t>
  </si>
  <si>
    <t>Controllo importi tabella Condòomini</t>
  </si>
  <si>
    <t>Spese professionali ammissibili mutuo</t>
  </si>
  <si>
    <t>Imprevisti ammissibili mutuo</t>
  </si>
  <si>
    <t xml:space="preserve">
ALTRI INTERVENTI NON DI EFFICIENZA ENERGETICA e/o
DI EFFICIENZA ENERGETICA NON AMMISSIBILI </t>
  </si>
  <si>
    <t>F5</t>
  </si>
  <si>
    <t>-</t>
  </si>
  <si>
    <t>TABELLA per compilazione MODULO 2 - Tabella 5</t>
  </si>
  <si>
    <t>TABELLA per compilazione VERBALE_Tabella 2 e Tabella 3</t>
  </si>
  <si>
    <t>TABELLA per compilazione VERBALE_Tabella 2</t>
  </si>
  <si>
    <t>TABELLA per compilazione VERBALE_Tabella 3</t>
  </si>
  <si>
    <r>
      <t xml:space="preserve">
ALTRI INTERVENTI NON DI EFFICIENZA ENERGETICA e/o
DI EFFICIENZA ENERGETICA NON AMMISSIBILI 
</t>
    </r>
    <r>
      <rPr>
        <sz val="10"/>
        <rFont val="Calibri"/>
        <family val="2"/>
        <scheme val="minor"/>
      </rPr>
      <t>ai sensi dei punti 7 e 8 della d.G.r. 209/2025
(relativo agli interventi diversi da quelli di efficienza energetica 
riportati nella tabella precedente)</t>
    </r>
    <r>
      <rPr>
        <b/>
        <sz val="10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
</t>
    </r>
  </si>
  <si>
    <r>
      <t xml:space="preserve"> INTERVENTI EFFICIENZA ENERGETICA 
</t>
    </r>
    <r>
      <rPr>
        <sz val="10"/>
        <rFont val="Calibri"/>
        <family val="2"/>
        <scheme val="minor"/>
      </rPr>
      <t xml:space="preserve">(relativo ai soli interventi di efficienza energetica ammissibili ai sensi dei punti 7 e 8 della d.G.r. 209/2025 indipendentemente dall’importo di mutuo richiesto) </t>
    </r>
    <r>
      <rPr>
        <b/>
        <sz val="11"/>
        <rFont val="Calibri"/>
        <family val="2"/>
        <scheme val="minor"/>
      </rPr>
      <t xml:space="preserve">
</t>
    </r>
  </si>
  <si>
    <r>
      <t xml:space="preserve">INTERVENTI EFFICIENZA ENERGETICA
</t>
    </r>
    <r>
      <rPr>
        <sz val="10"/>
        <rFont val="Calibri"/>
        <family val="2"/>
        <scheme val="minor"/>
      </rPr>
      <t xml:space="preserve">(relativo ai soli interventi di efficienza energetica ammissibili ai sensi dei punti 7 e 8 
della d.G.r. 209/2025 indipendentemente dall’importo di mutuo richiesto) 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(suddivisi per voce di costo)</t>
    </r>
    <r>
      <rPr>
        <b/>
        <sz val="11"/>
        <rFont val="Calibri"/>
        <family val="2"/>
        <scheme val="minor"/>
      </rPr>
      <t xml:space="preserve">
</t>
    </r>
  </si>
  <si>
    <t>INTERVENTO COMPLESSIVO
(somma degli importi delle precedenti tabelle, riferiti a tutti gli interventi, di natura energetica e non energetica che si prevede di realizzare)</t>
  </si>
  <si>
    <t>Campo compilabile con
Testo</t>
  </si>
  <si>
    <t>Legenda</t>
  </si>
  <si>
    <t>Campo compilabile con
 valori numerici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</si>
</sst>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0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2323"/>
      <name val="Arial Unicode MS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5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5" tint="0.39994506668294322"/>
      </left>
      <right style="thin">
        <color indexed="64"/>
      </right>
      <top style="thick">
        <color theme="5" tint="0.39997558519241921"/>
      </top>
      <bottom/>
      <diagonal/>
    </border>
    <border>
      <left style="thick">
        <color theme="5" tint="0.39994506668294322"/>
      </left>
      <right style="thin">
        <color indexed="64"/>
      </right>
      <top/>
      <bottom style="thin">
        <color indexed="64"/>
      </bottom>
      <diagonal/>
    </border>
    <border>
      <left style="thick">
        <color theme="5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theme="5" tint="0.39994506668294322"/>
      </right>
      <top style="thick">
        <color theme="5" tint="0.39997558519241921"/>
      </top>
      <bottom style="thin">
        <color auto="1"/>
      </bottom>
      <diagonal/>
    </border>
    <border>
      <left style="thin">
        <color auto="1"/>
      </left>
      <right style="thick">
        <color theme="5" tint="0.39994506668294322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theme="5" tint="0.39997558519241921"/>
      </right>
      <top/>
      <bottom/>
      <diagonal/>
    </border>
    <border>
      <left style="thin">
        <color indexed="64"/>
      </left>
      <right style="medium">
        <color theme="5" tint="0.39997558519241921"/>
      </right>
      <top style="medium">
        <color theme="5" tint="0.39997558519241921"/>
      </top>
      <bottom style="thin">
        <color auto="1"/>
      </bottom>
      <diagonal/>
    </border>
    <border>
      <left style="thin">
        <color indexed="64"/>
      </left>
      <right style="medium">
        <color theme="5" tint="0.39997558519241921"/>
      </right>
      <top/>
      <bottom style="thin">
        <color auto="1"/>
      </bottom>
      <diagonal/>
    </border>
    <border>
      <left style="thin">
        <color indexed="64"/>
      </left>
      <right style="medium">
        <color theme="5" tint="0.39997558519241921"/>
      </right>
      <top style="thin">
        <color indexed="64"/>
      </top>
      <bottom style="medium">
        <color theme="5" tint="0.39997558519241921"/>
      </bottom>
      <diagonal/>
    </border>
    <border>
      <left style="thick">
        <color theme="4" tint="0.39997558519241921"/>
      </left>
      <right/>
      <top style="thick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ck">
        <color theme="4" tint="0.39997558519241921"/>
      </top>
      <bottom style="medium">
        <color theme="5" tint="0.39997558519241921"/>
      </bottom>
      <diagonal/>
    </border>
    <border>
      <left/>
      <right style="thin">
        <color indexed="64"/>
      </right>
      <top style="medium">
        <color theme="5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5" tint="0.3999755851924192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0" xfId="1" applyFont="1" applyFill="1" applyBorder="1" applyProtection="1">
      <protection locked="0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44" fontId="1" fillId="3" borderId="6" xfId="1" applyFont="1" applyFill="1" applyBorder="1" applyProtection="1"/>
    <xf numFmtId="44" fontId="1" fillId="3" borderId="1" xfId="1" applyFont="1" applyFill="1" applyBorder="1" applyProtection="1"/>
    <xf numFmtId="44" fontId="1" fillId="8" borderId="6" xfId="1" applyFont="1" applyFill="1" applyBorder="1" applyAlignment="1" applyProtection="1">
      <alignment vertical="center"/>
    </xf>
    <xf numFmtId="44" fontId="1" fillId="8" borderId="1" xfId="1" applyFont="1" applyFill="1" applyBorder="1" applyAlignment="1" applyProtection="1">
      <alignment vertical="center"/>
    </xf>
    <xf numFmtId="0" fontId="10" fillId="0" borderId="0" xfId="0" applyFont="1"/>
    <xf numFmtId="44" fontId="0" fillId="12" borderId="6" xfId="1" applyFont="1" applyFill="1" applyBorder="1" applyProtection="1">
      <protection locked="0"/>
    </xf>
    <xf numFmtId="0" fontId="6" fillId="6" borderId="8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vertical="center" wrapText="1"/>
      <protection locked="0"/>
    </xf>
    <xf numFmtId="44" fontId="0" fillId="12" borderId="1" xfId="1" applyFont="1" applyFill="1" applyBorder="1" applyProtection="1"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44" fontId="1" fillId="8" borderId="2" xfId="1" applyFont="1" applyFill="1" applyBorder="1" applyAlignment="1" applyProtection="1">
      <alignment vertical="center"/>
    </xf>
    <xf numFmtId="44" fontId="0" fillId="0" borderId="0" xfId="0" applyNumberFormat="1" applyProtection="1">
      <protection locked="0"/>
    </xf>
    <xf numFmtId="12" fontId="11" fillId="0" borderId="0" xfId="0" applyNumberFormat="1" applyFont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1" fillId="6" borderId="1" xfId="0" applyFont="1" applyFill="1" applyBorder="1"/>
    <xf numFmtId="165" fontId="0" fillId="0" borderId="0" xfId="0" applyNumberFormat="1" applyProtection="1">
      <protection locked="0"/>
    </xf>
    <xf numFmtId="44" fontId="1" fillId="8" borderId="1" xfId="1" applyFont="1" applyFill="1" applyBorder="1" applyAlignment="1" applyProtection="1">
      <alignment vertical="center"/>
      <protection locked="0"/>
    </xf>
    <xf numFmtId="44" fontId="14" fillId="12" borderId="6" xfId="1" applyFont="1" applyFill="1" applyBorder="1" applyProtection="1">
      <protection locked="0"/>
    </xf>
    <xf numFmtId="0" fontId="3" fillId="8" borderId="8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0" fillId="0" borderId="16" xfId="0" applyBorder="1" applyProtection="1">
      <protection locked="0"/>
    </xf>
    <xf numFmtId="0" fontId="0" fillId="8" borderId="1" xfId="0" applyFill="1" applyBorder="1" applyAlignment="1">
      <alignment vertical="center"/>
    </xf>
    <xf numFmtId="44" fontId="1" fillId="8" borderId="4" xfId="1" applyFont="1" applyFill="1" applyBorder="1" applyAlignment="1" applyProtection="1">
      <alignment vertical="center"/>
    </xf>
    <xf numFmtId="0" fontId="0" fillId="9" borderId="1" xfId="0" applyFill="1" applyBorder="1" applyProtection="1">
      <protection locked="0"/>
    </xf>
    <xf numFmtId="0" fontId="13" fillId="9" borderId="1" xfId="0" applyFont="1" applyFill="1" applyBorder="1" applyAlignment="1" applyProtection="1">
      <alignment vertical="center" wrapText="1"/>
      <protection locked="0"/>
    </xf>
    <xf numFmtId="44" fontId="14" fillId="12" borderId="1" xfId="1" applyFont="1" applyFill="1" applyBorder="1" applyProtection="1">
      <protection locked="0"/>
    </xf>
    <xf numFmtId="0" fontId="3" fillId="3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vertical="center"/>
    </xf>
    <xf numFmtId="0" fontId="9" fillId="8" borderId="8" xfId="0" applyFont="1" applyFill="1" applyBorder="1" applyAlignment="1">
      <alignment horizontal="right" vertical="center"/>
    </xf>
    <xf numFmtId="44" fontId="9" fillId="8" borderId="9" xfId="0" applyNumberFormat="1" applyFont="1" applyFill="1" applyBorder="1" applyAlignment="1">
      <alignment vertical="center"/>
    </xf>
    <xf numFmtId="0" fontId="0" fillId="0" borderId="15" xfId="0" applyBorder="1"/>
    <xf numFmtId="44" fontId="0" fillId="14" borderId="6" xfId="0" applyNumberFormat="1" applyFill="1" applyBorder="1"/>
    <xf numFmtId="44" fontId="0" fillId="14" borderId="4" xfId="0" applyNumberFormat="1" applyFill="1" applyBorder="1"/>
    <xf numFmtId="44" fontId="0" fillId="14" borderId="3" xfId="0" applyNumberFormat="1" applyFill="1" applyBorder="1"/>
    <xf numFmtId="44" fontId="0" fillId="14" borderId="1" xfId="0" applyNumberFormat="1" applyFill="1" applyBorder="1"/>
    <xf numFmtId="0" fontId="2" fillId="15" borderId="15" xfId="0" applyFont="1" applyFill="1" applyBorder="1" applyAlignment="1">
      <alignment horizontal="left" vertical="top" wrapText="1"/>
    </xf>
    <xf numFmtId="44" fontId="0" fillId="13" borderId="1" xfId="0" applyNumberFormat="1" applyFill="1" applyBorder="1" applyAlignment="1">
      <alignment horizontal="center"/>
    </xf>
    <xf numFmtId="43" fontId="0" fillId="12" borderId="1" xfId="2" applyFont="1" applyFill="1" applyBorder="1" applyProtection="1"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vertical="center" wrapText="1"/>
    </xf>
    <xf numFmtId="44" fontId="0" fillId="13" borderId="1" xfId="1" applyFont="1" applyFill="1" applyBorder="1" applyProtection="1"/>
    <xf numFmtId="0" fontId="0" fillId="13" borderId="1" xfId="0" applyFill="1" applyBorder="1" applyAlignment="1">
      <alignment horizontal="center"/>
    </xf>
    <xf numFmtId="44" fontId="0" fillId="13" borderId="1" xfId="1" applyFont="1" applyFill="1" applyBorder="1" applyAlignment="1" applyProtection="1">
      <alignment horizontal="center"/>
    </xf>
    <xf numFmtId="44" fontId="0" fillId="13" borderId="4" xfId="1" applyFont="1" applyFill="1" applyBorder="1" applyAlignment="1" applyProtection="1">
      <alignment horizontal="center"/>
    </xf>
    <xf numFmtId="0" fontId="0" fillId="8" borderId="2" xfId="0" quotePrefix="1" applyFill="1" applyBorder="1" applyAlignment="1">
      <alignment horizontal="center" vertical="center"/>
    </xf>
    <xf numFmtId="44" fontId="6" fillId="8" borderId="2" xfId="1" applyFont="1" applyFill="1" applyBorder="1" applyAlignment="1" applyProtection="1">
      <alignment vertical="center"/>
    </xf>
    <xf numFmtId="44" fontId="0" fillId="12" borderId="1" xfId="1" applyFont="1" applyFill="1" applyBorder="1"/>
    <xf numFmtId="0" fontId="0" fillId="16" borderId="1" xfId="0" applyFill="1" applyBorder="1" applyAlignment="1" applyProtection="1">
      <alignment wrapText="1"/>
      <protection locked="0"/>
    </xf>
    <xf numFmtId="0" fontId="0" fillId="16" borderId="1" xfId="0" applyFill="1" applyBorder="1" applyProtection="1">
      <protection locked="0"/>
    </xf>
    <xf numFmtId="44" fontId="0" fillId="16" borderId="1" xfId="0" applyNumberFormat="1" applyFill="1" applyBorder="1" applyProtection="1">
      <protection locked="0"/>
    </xf>
    <xf numFmtId="44" fontId="0" fillId="16" borderId="1" xfId="1" applyFont="1" applyFill="1" applyBorder="1" applyProtection="1">
      <protection locked="0"/>
    </xf>
    <xf numFmtId="0" fontId="1" fillId="6" borderId="1" xfId="0" applyFont="1" applyFill="1" applyBorder="1" applyProtection="1">
      <protection locked="0"/>
    </xf>
    <xf numFmtId="0" fontId="2" fillId="9" borderId="1" xfId="0" applyFont="1" applyFill="1" applyBorder="1" applyAlignment="1">
      <alignment vertical="center" wrapText="1"/>
    </xf>
    <xf numFmtId="0" fontId="1" fillId="4" borderId="1" xfId="0" applyFont="1" applyFill="1" applyBorder="1" applyProtection="1">
      <protection locked="0"/>
    </xf>
    <xf numFmtId="0" fontId="2" fillId="5" borderId="1" xfId="0" applyFont="1" applyFill="1" applyBorder="1" applyAlignment="1">
      <alignment vertical="center"/>
    </xf>
    <xf numFmtId="44" fontId="1" fillId="17" borderId="1" xfId="1" applyFont="1" applyFill="1" applyBorder="1" applyProtection="1"/>
    <xf numFmtId="43" fontId="1" fillId="8" borderId="1" xfId="0" applyNumberFormat="1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9" borderId="1" xfId="0" applyFill="1" applyBorder="1"/>
    <xf numFmtId="0" fontId="1" fillId="11" borderId="1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left" vertical="center"/>
    </xf>
    <xf numFmtId="0" fontId="1" fillId="4" borderId="1" xfId="0" applyFont="1" applyFill="1" applyBorder="1"/>
    <xf numFmtId="44" fontId="0" fillId="14" borderId="20" xfId="0" applyNumberFormat="1" applyFill="1" applyBorder="1"/>
    <xf numFmtId="44" fontId="0" fillId="14" borderId="21" xfId="0" applyNumberFormat="1" applyFill="1" applyBorder="1"/>
    <xf numFmtId="44" fontId="0" fillId="14" borderId="22" xfId="0" applyNumberFormat="1" applyFill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15" borderId="25" xfId="0" applyFont="1" applyFill="1" applyBorder="1" applyAlignment="1">
      <alignment vertical="center" wrapText="1"/>
    </xf>
    <xf numFmtId="0" fontId="2" fillId="15" borderId="6" xfId="0" applyFont="1" applyFill="1" applyBorder="1" applyAlignment="1">
      <alignment vertical="center" wrapText="1"/>
    </xf>
    <xf numFmtId="0" fontId="2" fillId="15" borderId="26" xfId="0" applyFont="1" applyFill="1" applyBorder="1" applyAlignment="1">
      <alignment vertical="center" wrapText="1"/>
    </xf>
    <xf numFmtId="0" fontId="0" fillId="0" borderId="19" xfId="0" applyBorder="1" applyProtection="1">
      <protection locked="0"/>
    </xf>
    <xf numFmtId="44" fontId="6" fillId="11" borderId="4" xfId="0" applyNumberFormat="1" applyFont="1" applyFill="1" applyBorder="1" applyAlignment="1">
      <alignment horizontal="right" vertical="center"/>
    </xf>
    <xf numFmtId="44" fontId="6" fillId="11" borderId="1" xfId="1" applyFont="1" applyFill="1" applyBorder="1" applyAlignment="1">
      <alignment horizontal="right"/>
    </xf>
    <xf numFmtId="44" fontId="6" fillId="11" borderId="4" xfId="1" applyFont="1" applyFill="1" applyBorder="1" applyAlignment="1" applyProtection="1">
      <alignment horizontal="right"/>
    </xf>
    <xf numFmtId="0" fontId="1" fillId="7" borderId="1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Valuta" xfId="1" builtinId="4"/>
  </cellStyles>
  <dxfs count="51">
    <dxf>
      <fill>
        <patternFill>
          <bgColor rgb="FFFF0000"/>
        </patternFill>
      </fill>
    </dxf>
    <dxf>
      <font>
        <b val="0"/>
        <i val="0"/>
        <strike val="0"/>
        <color rgb="FFFF0000"/>
      </font>
      <numFmt numFmtId="2" formatCode="0.00"/>
      <fill>
        <patternFill>
          <bgColor theme="7" tint="0.59996337778862885"/>
        </patternFill>
      </fill>
    </dxf>
    <dxf>
      <font>
        <color rgb="FFFF3300"/>
      </font>
      <fill>
        <patternFill>
          <bgColor theme="2" tint="-0.24994659260841701"/>
        </patternFill>
      </fill>
    </dxf>
    <dxf>
      <font>
        <color rgb="FFFF33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 patternType="solid">
          <bgColor theme="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thick">
          <color theme="5" tint="0.39997558519241921"/>
        </left>
        <right style="thick">
          <color theme="5" tint="0.39997558519241921"/>
        </right>
        <top style="thick">
          <color theme="5" tint="0.39997558519241921"/>
        </top>
        <bottom style="thick">
          <color theme="5" tint="0.39997558519241921"/>
        </bottom>
      </border>
    </dxf>
    <dxf>
      <protection locked="1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ck">
          <color theme="5" tint="0.39997558519241921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ck">
          <color theme="5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AEAEA"/>
      <color rgb="FFF1F1EF"/>
      <color rgb="FFFF3300"/>
      <color rgb="FFECE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TERVENTI_EFFICIENZA_ENERGETICA" displayName="INTERVENTI_EFFICIENZA_ENERGETICA" ref="C20:F107" totalsRowShown="0" headerRowDxfId="50" tableBorderDxfId="49">
  <autoFilter ref="C20:F107" xr:uid="{00000000-0009-0000-0100-000001000000}"/>
  <tableColumns count="4">
    <tableColumn id="1" xr3:uid="{00000000-0010-0000-0000-000001000000}" name="INTERVENTI EFFICIENZA ENERGETICA_x000a__x000a_(relativo ai soli interventi di efficienza energetica ammissibili ai sensi dei punti 7 e 8 _x000a_della d.G.r. 209/2025 indipendentemente dall’importo di mutuo richiesto) _x000a__x000a_(suddivisi per voce di costo)_x000a_" dataDxfId="48"/>
    <tableColumn id="2" xr3:uid="{00000000-0010-0000-0000-000002000000}" name="IMPORTO _x000a_INTERVENTI EFFICIENZA ENERGETICA _x000a_esclusi oneri fiscali_x000a_[€]_x000a_(A)" dataDxfId="47" dataCellStyle="Valuta"/>
    <tableColumn id="3" xr3:uid="{00000000-0010-0000-0000-000003000000}" name="IVA  _x000a_INTERVENTI EFFICIENZA ENERGETICA                                                  [€]_x000a_(N)" dataDxfId="46" dataCellStyle="Valuta"/>
    <tableColumn id="4" xr3:uid="{00000000-0010-0000-0000-000004000000}" name="IMPORTO TOTALE_x000a_INTERVENTI EFFICIENZA ENERGETICA _x000a_inclusi oneri fiscali _x000a_[€]_x000a_(C=A+N)" dataDxfId="4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ALTRI_INTERVENTI_NON_EFFICIENZA_ENERGETICA" displayName="ALTRI_INTERVENTI_NON_EFFICIENZA_ENERGETICA" ref="C111:F129" totalsRowShown="0" headerRowDxfId="44" headerRowBorderDxfId="43" tableBorderDxfId="42" totalsRowBorderDxfId="41">
  <autoFilter ref="C111:F129" xr:uid="{00000000-0009-0000-0100-000003000000}"/>
  <tableColumns count="4">
    <tableColumn id="1" xr3:uid="{00000000-0010-0000-0100-000001000000}" name="_x000a_ALTRI INTERVENTI NON DI EFFICIENZA ENERGETICA e/o_x000a_DI EFFICIENZA ENERGETICA NON AMMISSIBILI _x000a_ai sensi dei punti 7 e 8 della d.G.r. 209/2025_x000a__x000a_(relativo agli interventi diversi da quelli di efficienza energetica _x000a_riportati nella tabella precedente)_x000a__x000a_" dataDxfId="40"/>
    <tableColumn id="2" xr3:uid="{00000000-0010-0000-0100-000002000000}" name="IMPORTO ALTRI INTERVENTI_x000a_esclusi oneri fiscali_x000a_(D) _x000a_[€] " dataDxfId="39" dataCellStyle="Valuta"/>
    <tableColumn id="3" xr3:uid="{00000000-0010-0000-0100-000003000000}" name="IVA _x000a_ALTRI INTERVENTI   _x000a_(E)_x000a_[€]  " dataDxfId="38" dataCellStyle="Valuta"/>
    <tableColumn id="4" xr3:uid="{00000000-0010-0000-0100-000004000000}" name="IMPORTO TOTALE ALTRI INTERVENTI _x000a_inclusi oneri fiscali _x000a_(F= D+E)_x000a_[€] " dataDxfId="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INTERVENTO_COMPLESSIVO" displayName="INTERVENTO_COMPLESSIVO" ref="C134:F151" totalsRowShown="0" headerRowDxfId="36" dataDxfId="34" headerRowBorderDxfId="35" tableBorderDxfId="33" totalsRowBorderDxfId="32">
  <autoFilter ref="C134:F151" xr:uid="{00000000-0009-0000-0100-000004000000}"/>
  <sortState xmlns:xlrd2="http://schemas.microsoft.com/office/spreadsheetml/2017/richdata2" ref="C151:F167">
    <sortCondition sortBy="icon" ref="C150:C167"/>
  </sortState>
  <tableColumns count="4">
    <tableColumn id="1" xr3:uid="{00000000-0010-0000-0200-000001000000}" name="INTERVENTO COMPLESSIVO_x000a__x000a_(somma degli importi delle precedenti tabelle, riferiti a tutti gli interventi, di natura energetica e non energetica che si prevede di realizzare)" dataDxfId="31"/>
    <tableColumn id="2" xr3:uid="{00000000-0010-0000-0200-000002000000}" name="IMPORTO INTERVENTO COMPLESSIVO_x000a_esclusi oneri fiscali_x000a_(G) _x000a_[€] " dataDxfId="30" dataCellStyle="Valuta"/>
    <tableColumn id="3" xr3:uid="{00000000-0010-0000-0200-000003000000}" name="IVA     _x000a_INTERVENTO COMPLESSIVO  _x000a_(H)_x000a_[€]  " dataDxfId="29" dataCellStyle="Valuta"/>
    <tableColumn id="4" xr3:uid="{00000000-0010-0000-0200-000004000000}" name="IMPORTO TOTALE _x000a_INTERVENTO COMPLESSIVO_x000a_inclusi oneri fiscali _x000a_(I= G+H)_x000a_[€] " dataDxfId="28" dataCellStyle="Valuta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 INTERVENTO COMPLESSIVO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la7" displayName="Tabella7" ref="C195:G211" totalsRowShown="0" headerRowDxfId="27" dataDxfId="25" headerRowBorderDxfId="26" tableBorderDxfId="24">
  <autoFilter ref="C195:G211" xr:uid="{00000000-0009-0000-0100-000007000000}"/>
  <tableColumns count="5">
    <tableColumn id="1" xr3:uid="{00000000-0010-0000-0300-000001000000}" name=" INTERVENTI EFFICIENZA ENERGETICA _x000a__x000a_(relativo ai soli interventi di efficienza energetica ammissibili ai sensi dei punti 7 e 8 della d.G.r. 209/2025 indipendentemente dall’importo di mutuo richiesto) _x000a_" dataDxfId="23"/>
    <tableColumn id="2" xr3:uid="{00000000-0010-0000-0300-000002000000}" name="IMPORTO _x000a_esclusi oneri fiscali  _x000a_(A)_x000a_[€] " dataDxfId="22" dataCellStyle="Valuta"/>
    <tableColumn id="3" xr3:uid="{00000000-0010-0000-0300-000003000000}" name="TIPOLOGIA" dataDxfId="21"/>
    <tableColumn id="4" xr3:uid="{00000000-0010-0000-0300-000004000000}" name="_x000a_IMPORTO_x000a_esclusi oneri fiscali  _x000a_(B)_x000a_[€]  " dataDxfId="20" dataCellStyle="Valuta"/>
    <tableColumn id="5" xr3:uid="{00000000-0010-0000-0300-000005000000}" name="IMPORTO MUTUO RICHIESTO_x000a_(M)_x000a_[€] " dataDxfId="19" dataCellStyle="Valut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ella8" displayName="Tabella8" ref="C214:D218" totalsRowShown="0" headerRowDxfId="18" dataDxfId="16" headerRowBorderDxfId="17" tableBorderDxfId="15" totalsRowBorderDxfId="14">
  <autoFilter ref="C214:D218" xr:uid="{00000000-0009-0000-0100-000008000000}"/>
  <tableColumns count="2">
    <tableColumn id="2" xr3:uid="{00000000-0010-0000-0400-000002000000}" name="RIEPILOGO DOMANDA DI MUTUO" dataDxfId="13"/>
    <tableColumn id="3" xr3:uid="{00000000-0010-0000-0400-000003000000}" name="IMPORTO_x000a_[€] 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18"/>
  <sheetViews>
    <sheetView tabSelected="1" topLeftCell="A15" zoomScale="85" zoomScaleNormal="85" workbookViewId="0">
      <selection activeCell="D24" sqref="D24"/>
    </sheetView>
  </sheetViews>
  <sheetFormatPr defaultRowHeight="15"/>
  <cols>
    <col min="1" max="1" width="2.28515625" style="1" customWidth="1"/>
    <col min="2" max="2" width="13.85546875" style="1" customWidth="1"/>
    <col min="3" max="3" width="127" style="1" customWidth="1"/>
    <col min="4" max="4" width="24.42578125" style="1" customWidth="1"/>
    <col min="5" max="5" width="18.42578125" style="1" customWidth="1"/>
    <col min="6" max="6" width="29.7109375" style="1" bestFit="1" customWidth="1"/>
    <col min="7" max="7" width="55.42578125" style="1" customWidth="1"/>
    <col min="8" max="8" width="25.140625" style="1" customWidth="1"/>
    <col min="9" max="9" width="20.42578125" style="1" customWidth="1"/>
    <col min="10" max="10" width="21.140625" style="1" customWidth="1"/>
    <col min="11" max="11" width="57.85546875" style="1" bestFit="1" customWidth="1"/>
    <col min="12" max="12" width="25.140625" style="1" customWidth="1"/>
    <col min="13" max="13" width="34.5703125" style="1" customWidth="1"/>
    <col min="14" max="14" width="27.140625" style="1" customWidth="1"/>
    <col min="15" max="15" width="18.5703125" style="1" bestFit="1" customWidth="1"/>
    <col min="16" max="16" width="67.140625" style="1" hidden="1" customWidth="1"/>
    <col min="17" max="16384" width="9.140625" style="1"/>
  </cols>
  <sheetData>
    <row r="1" spans="3:17" hidden="1"/>
    <row r="2" spans="3:17" ht="30" hidden="1">
      <c r="L2" s="74" t="s">
        <v>71</v>
      </c>
      <c r="M2" s="77">
        <f>MIN(30000,SUM(D98,D92,D86,D80,D74,D68,D62,D56,D50,D44,D38,D32,D26)*0.2)</f>
        <v>0</v>
      </c>
      <c r="O2" s="6"/>
      <c r="P2" s="25" t="s">
        <v>70</v>
      </c>
    </row>
    <row r="3" spans="3:17" hidden="1">
      <c r="E3" s="3"/>
      <c r="L3" s="75" t="s">
        <v>74</v>
      </c>
      <c r="M3" s="76">
        <f>SUM(D98,D92,D86,D80,D74,D68,D62,D56,D50,D44,D38,D32,D26)*0.05</f>
        <v>0</v>
      </c>
      <c r="O3" s="6" t="s">
        <v>62</v>
      </c>
      <c r="P3" s="6" t="s">
        <v>66</v>
      </c>
    </row>
    <row r="4" spans="3:17" hidden="1">
      <c r="E4" s="3"/>
      <c r="L4" s="75" t="s">
        <v>72</v>
      </c>
      <c r="M4" s="77">
        <v>10000</v>
      </c>
      <c r="O4" s="6" t="s">
        <v>63</v>
      </c>
      <c r="P4" s="6" t="s">
        <v>67</v>
      </c>
    </row>
    <row r="5" spans="3:17" ht="23.25" hidden="1">
      <c r="C5" s="2"/>
      <c r="E5" s="3"/>
      <c r="L5" s="75" t="s">
        <v>77</v>
      </c>
      <c r="M5" s="77">
        <f>D107+D129</f>
        <v>0</v>
      </c>
      <c r="O5" s="6" t="s">
        <v>64</v>
      </c>
      <c r="P5" s="6" t="s">
        <v>68</v>
      </c>
    </row>
    <row r="6" spans="3:17" ht="23.25" hidden="1">
      <c r="C6" s="2"/>
      <c r="E6" s="3"/>
      <c r="L6" s="75" t="s">
        <v>76</v>
      </c>
      <c r="M6" s="77">
        <f>E107+E129</f>
        <v>0</v>
      </c>
      <c r="O6" s="6" t="s">
        <v>65</v>
      </c>
      <c r="P6" s="6" t="s">
        <v>69</v>
      </c>
    </row>
    <row r="7" spans="3:17" ht="23.25" hidden="1">
      <c r="C7" s="2"/>
      <c r="E7" s="3"/>
      <c r="L7" s="75" t="s">
        <v>75</v>
      </c>
      <c r="M7" s="77">
        <f>F107+F129</f>
        <v>0</v>
      </c>
      <c r="O7" s="6" t="s">
        <v>84</v>
      </c>
      <c r="P7" s="1" t="s">
        <v>85</v>
      </c>
    </row>
    <row r="8" spans="3:17" ht="23.25" hidden="1">
      <c r="C8" s="2"/>
      <c r="E8" s="3"/>
      <c r="L8" s="75" t="s">
        <v>80</v>
      </c>
      <c r="M8" s="77">
        <f ca="1">I187-O187</f>
        <v>0</v>
      </c>
      <c r="Q8" s="7"/>
    </row>
    <row r="9" spans="3:17" ht="31.5" hidden="1">
      <c r="C9" s="2"/>
      <c r="E9" s="3"/>
      <c r="L9" s="74" t="s">
        <v>81</v>
      </c>
      <c r="M9" s="77">
        <f ca="1">MIN(30000,SUM(G196:G208)*0.2)</f>
        <v>0</v>
      </c>
    </row>
    <row r="10" spans="3:17" ht="23.25" hidden="1">
      <c r="C10" s="2"/>
      <c r="E10" s="3"/>
      <c r="L10" s="75" t="s">
        <v>82</v>
      </c>
      <c r="M10" s="76">
        <f ca="1">SUM(G196:G208)*0.05</f>
        <v>0</v>
      </c>
    </row>
    <row r="11" spans="3:17" ht="23.25" hidden="1">
      <c r="C11" s="2"/>
      <c r="E11" s="3"/>
      <c r="L11" s="75"/>
      <c r="M11" s="74"/>
    </row>
    <row r="12" spans="3:17" ht="23.25" hidden="1">
      <c r="C12" s="2"/>
      <c r="E12" s="3"/>
      <c r="L12" s="75" t="s">
        <v>73</v>
      </c>
      <c r="M12" s="75" t="s">
        <v>78</v>
      </c>
    </row>
    <row r="13" spans="3:17" ht="23.25" hidden="1">
      <c r="C13" s="2"/>
      <c r="E13" s="3"/>
    </row>
    <row r="14" spans="3:17" hidden="1">
      <c r="D14" s="4"/>
      <c r="E14" s="4"/>
      <c r="M14" s="23"/>
    </row>
    <row r="15" spans="3:17" ht="23.25">
      <c r="C15" s="2" t="s">
        <v>33</v>
      </c>
      <c r="D15" s="4"/>
      <c r="E15" s="4" t="s">
        <v>95</v>
      </c>
      <c r="M15" s="23"/>
    </row>
    <row r="16" spans="3:17" ht="31.5">
      <c r="C16" s="2" t="s">
        <v>32</v>
      </c>
      <c r="D16" s="4"/>
      <c r="E16" s="87"/>
      <c r="F16" s="25" t="s">
        <v>94</v>
      </c>
      <c r="M16" s="23"/>
    </row>
    <row r="17" spans="3:13" ht="30" customHeight="1">
      <c r="D17" s="4"/>
      <c r="E17" s="73"/>
      <c r="F17" s="25" t="s">
        <v>96</v>
      </c>
      <c r="M17" s="23"/>
    </row>
    <row r="18" spans="3:13">
      <c r="D18" s="3"/>
    </row>
    <row r="19" spans="3:13">
      <c r="C19" s="78" t="s">
        <v>26</v>
      </c>
    </row>
    <row r="20" spans="3:13" ht="114" customHeight="1">
      <c r="C20" s="31" t="s">
        <v>92</v>
      </c>
      <c r="D20" s="31" t="s">
        <v>35</v>
      </c>
      <c r="E20" s="17" t="s">
        <v>56</v>
      </c>
      <c r="F20" s="18" t="s">
        <v>59</v>
      </c>
      <c r="H20" s="3"/>
    </row>
    <row r="21" spans="3:13">
      <c r="C21" s="35" t="s">
        <v>0</v>
      </c>
      <c r="D21" s="35"/>
      <c r="E21" s="9"/>
      <c r="F21" s="10"/>
    </row>
    <row r="22" spans="3:13">
      <c r="C22" s="39"/>
      <c r="D22" s="20"/>
      <c r="E22" s="16"/>
      <c r="F22" s="82">
        <f>D22+E22</f>
        <v>0</v>
      </c>
    </row>
    <row r="23" spans="3:13">
      <c r="C23" s="39"/>
      <c r="D23" s="20"/>
      <c r="E23" s="16"/>
      <c r="F23" s="82">
        <f t="shared" ref="F23:F25" si="0">D23+E23</f>
        <v>0</v>
      </c>
    </row>
    <row r="24" spans="3:13">
      <c r="C24" s="40"/>
      <c r="D24" s="41"/>
      <c r="E24" s="29"/>
      <c r="F24" s="82">
        <f t="shared" si="0"/>
        <v>0</v>
      </c>
    </row>
    <row r="25" spans="3:13">
      <c r="C25" s="39"/>
      <c r="D25" s="20"/>
      <c r="E25" s="16"/>
      <c r="F25" s="82">
        <f t="shared" si="0"/>
        <v>0</v>
      </c>
    </row>
    <row r="26" spans="3:13" ht="15.75">
      <c r="C26" s="42" t="s">
        <v>11</v>
      </c>
      <c r="D26" s="12">
        <f>SUM(D22:D25)</f>
        <v>0</v>
      </c>
      <c r="E26" s="11">
        <f>SUM(E22:E25)</f>
        <v>0</v>
      </c>
      <c r="F26" s="12">
        <f>SUM(F22:F25)</f>
        <v>0</v>
      </c>
    </row>
    <row r="27" spans="3:13">
      <c r="C27" s="35" t="s">
        <v>6</v>
      </c>
      <c r="D27" s="35"/>
      <c r="E27" s="9"/>
      <c r="F27" s="10"/>
    </row>
    <row r="28" spans="3:13">
      <c r="C28" s="39"/>
      <c r="D28" s="20"/>
      <c r="E28" s="16"/>
      <c r="F28" s="82">
        <f>D28+E28</f>
        <v>0</v>
      </c>
    </row>
    <row r="29" spans="3:13">
      <c r="C29" s="19"/>
      <c r="D29" s="20"/>
      <c r="E29" s="16"/>
      <c r="F29" s="82">
        <f t="shared" ref="F29:F31" si="1">D29+E29</f>
        <v>0</v>
      </c>
    </row>
    <row r="30" spans="3:13">
      <c r="C30" s="39"/>
      <c r="D30" s="20"/>
      <c r="E30" s="16"/>
      <c r="F30" s="82">
        <f t="shared" si="1"/>
        <v>0</v>
      </c>
    </row>
    <row r="31" spans="3:13">
      <c r="C31" s="19"/>
      <c r="D31" s="20"/>
      <c r="E31" s="16"/>
      <c r="F31" s="82">
        <f t="shared" si="1"/>
        <v>0</v>
      </c>
    </row>
    <row r="32" spans="3:13" ht="15.75">
      <c r="C32" s="42" t="s">
        <v>11</v>
      </c>
      <c r="D32" s="12">
        <f>SUM(D28:D31)</f>
        <v>0</v>
      </c>
      <c r="E32" s="11">
        <f>SUM(E28:E31)</f>
        <v>0</v>
      </c>
      <c r="F32" s="12">
        <f>SUM(F28:F31)</f>
        <v>0</v>
      </c>
    </row>
    <row r="33" spans="3:6">
      <c r="C33" s="35" t="s">
        <v>1</v>
      </c>
      <c r="D33" s="35"/>
      <c r="E33" s="9"/>
      <c r="F33" s="10"/>
    </row>
    <row r="34" spans="3:6">
      <c r="C34" s="39"/>
      <c r="D34" s="20"/>
      <c r="E34" s="16">
        <f>INTERVENTI_EFFICIENZA_ENERGETICA[[#This Row],[IMPORTO 
INTERVENTI EFFICIENZA ENERGETICA 
esclusi oneri fiscali
'[€']
(A)]]*0.1</f>
        <v>0</v>
      </c>
      <c r="F34" s="82">
        <f>D34+E34</f>
        <v>0</v>
      </c>
    </row>
    <row r="35" spans="3:6">
      <c r="C35" s="19"/>
      <c r="D35" s="20"/>
      <c r="E35" s="16"/>
      <c r="F35" s="82">
        <f t="shared" ref="F35:F37" si="2">D35+E35</f>
        <v>0</v>
      </c>
    </row>
    <row r="36" spans="3:6">
      <c r="C36" s="19"/>
      <c r="D36" s="20"/>
      <c r="E36" s="16"/>
      <c r="F36" s="82">
        <f t="shared" si="2"/>
        <v>0</v>
      </c>
    </row>
    <row r="37" spans="3:6">
      <c r="C37" s="19"/>
      <c r="D37" s="20"/>
      <c r="E37" s="16"/>
      <c r="F37" s="82">
        <f t="shared" si="2"/>
        <v>0</v>
      </c>
    </row>
    <row r="38" spans="3:6" ht="15.75">
      <c r="C38" s="42" t="s">
        <v>11</v>
      </c>
      <c r="D38" s="12">
        <f>SUM(D34:D37)</f>
        <v>0</v>
      </c>
      <c r="E38" s="11">
        <f>SUM(E34:E37)</f>
        <v>0</v>
      </c>
      <c r="F38" s="12">
        <f>SUM(F34:F37)</f>
        <v>0</v>
      </c>
    </row>
    <row r="39" spans="3:6">
      <c r="C39" s="35" t="s">
        <v>9</v>
      </c>
      <c r="D39" s="35"/>
      <c r="E39" s="9"/>
      <c r="F39" s="10"/>
    </row>
    <row r="40" spans="3:6">
      <c r="C40" s="39"/>
      <c r="D40" s="20"/>
      <c r="E40" s="16"/>
      <c r="F40" s="82">
        <f>D40+E40</f>
        <v>0</v>
      </c>
    </row>
    <row r="41" spans="3:6">
      <c r="C41" s="19"/>
      <c r="D41" s="20"/>
      <c r="E41" s="16">
        <f>INTERVENTI_EFFICIENZA_ENERGETICA[[#This Row],[IMPORTO 
INTERVENTI EFFICIENZA ENERGETICA 
esclusi oneri fiscali
'[€']
(A)]]*0.1</f>
        <v>0</v>
      </c>
      <c r="F41" s="82">
        <f t="shared" ref="F41:F43" si="3">D41+E41</f>
        <v>0</v>
      </c>
    </row>
    <row r="42" spans="3:6">
      <c r="C42" s="39"/>
      <c r="D42" s="20"/>
      <c r="E42" s="16"/>
      <c r="F42" s="82">
        <f t="shared" si="3"/>
        <v>0</v>
      </c>
    </row>
    <row r="43" spans="3:6">
      <c r="C43" s="19"/>
      <c r="D43" s="20"/>
      <c r="E43" s="16"/>
      <c r="F43" s="82">
        <f t="shared" si="3"/>
        <v>0</v>
      </c>
    </row>
    <row r="44" spans="3:6" ht="15.75">
      <c r="C44" s="42" t="s">
        <v>11</v>
      </c>
      <c r="D44" s="12">
        <f>SUM(D40:D43)</f>
        <v>0</v>
      </c>
      <c r="E44" s="11">
        <f>SUM(E40:E43)</f>
        <v>0</v>
      </c>
      <c r="F44" s="12">
        <f>SUM(F40:F43)</f>
        <v>0</v>
      </c>
    </row>
    <row r="45" spans="3:6">
      <c r="C45" s="35" t="s">
        <v>20</v>
      </c>
      <c r="D45" s="35"/>
      <c r="E45" s="9"/>
      <c r="F45" s="10"/>
    </row>
    <row r="46" spans="3:6">
      <c r="C46" s="39"/>
      <c r="D46" s="20"/>
      <c r="E46" s="16"/>
      <c r="F46" s="82">
        <f>D46+E46</f>
        <v>0</v>
      </c>
    </row>
    <row r="47" spans="3:6">
      <c r="C47" s="19"/>
      <c r="D47" s="20"/>
      <c r="E47" s="16"/>
      <c r="F47" s="82">
        <f t="shared" ref="F47:F49" si="4">D47+E47</f>
        <v>0</v>
      </c>
    </row>
    <row r="48" spans="3:6">
      <c r="C48" s="39"/>
      <c r="D48" s="20"/>
      <c r="E48" s="16"/>
      <c r="F48" s="82">
        <f t="shared" si="4"/>
        <v>0</v>
      </c>
    </row>
    <row r="49" spans="3:6">
      <c r="C49" s="19"/>
      <c r="D49" s="20"/>
      <c r="E49" s="16"/>
      <c r="F49" s="82">
        <f t="shared" si="4"/>
        <v>0</v>
      </c>
    </row>
    <row r="50" spans="3:6" ht="15.75">
      <c r="C50" s="42" t="s">
        <v>11</v>
      </c>
      <c r="D50" s="12">
        <f>SUM(D46:D49)</f>
        <v>0</v>
      </c>
      <c r="E50" s="11">
        <f>SUM(E46:E49)</f>
        <v>0</v>
      </c>
      <c r="F50" s="12">
        <f>SUM(F46:F49)</f>
        <v>0</v>
      </c>
    </row>
    <row r="51" spans="3:6">
      <c r="C51" s="35" t="s">
        <v>21</v>
      </c>
      <c r="D51" s="35"/>
      <c r="E51" s="9"/>
      <c r="F51" s="10"/>
    </row>
    <row r="52" spans="3:6">
      <c r="C52" s="39"/>
      <c r="D52" s="20"/>
      <c r="E52" s="16"/>
      <c r="F52" s="82">
        <f>D52+E52</f>
        <v>0</v>
      </c>
    </row>
    <row r="53" spans="3:6">
      <c r="C53" s="19"/>
      <c r="D53" s="20"/>
      <c r="E53" s="16">
        <f>INTERVENTI_EFFICIENZA_ENERGETICA[[#This Row],[IMPORTO 
INTERVENTI EFFICIENZA ENERGETICA 
esclusi oneri fiscali
'[€']
(A)]]*0.1</f>
        <v>0</v>
      </c>
      <c r="F53" s="82">
        <f t="shared" ref="F53:F55" si="5">D53+E53</f>
        <v>0</v>
      </c>
    </row>
    <row r="54" spans="3:6">
      <c r="C54" s="39"/>
      <c r="D54" s="20"/>
      <c r="E54" s="16"/>
      <c r="F54" s="82">
        <f t="shared" si="5"/>
        <v>0</v>
      </c>
    </row>
    <row r="55" spans="3:6">
      <c r="C55" s="19"/>
      <c r="D55" s="20"/>
      <c r="E55" s="16"/>
      <c r="F55" s="82">
        <f t="shared" si="5"/>
        <v>0</v>
      </c>
    </row>
    <row r="56" spans="3:6" ht="15.75">
      <c r="C56" s="42" t="s">
        <v>11</v>
      </c>
      <c r="D56" s="12">
        <f>SUM(D52:D55)</f>
        <v>0</v>
      </c>
      <c r="E56" s="11">
        <f>SUM(E52:E55)</f>
        <v>0</v>
      </c>
      <c r="F56" s="12">
        <f>SUM(F52:F55)</f>
        <v>0</v>
      </c>
    </row>
    <row r="57" spans="3:6">
      <c r="C57" s="35" t="s">
        <v>19</v>
      </c>
      <c r="D57" s="35"/>
      <c r="E57" s="9"/>
      <c r="F57" s="10"/>
    </row>
    <row r="58" spans="3:6">
      <c r="C58" s="39"/>
      <c r="D58" s="20"/>
      <c r="E58" s="16"/>
      <c r="F58" s="82">
        <f>D58+E58</f>
        <v>0</v>
      </c>
    </row>
    <row r="59" spans="3:6">
      <c r="C59" s="19"/>
      <c r="D59" s="20"/>
      <c r="E59" s="16"/>
      <c r="F59" s="82">
        <f t="shared" ref="F59:F61" si="6">D59+E59</f>
        <v>0</v>
      </c>
    </row>
    <row r="60" spans="3:6">
      <c r="C60" s="39"/>
      <c r="D60" s="20"/>
      <c r="E60" s="16"/>
      <c r="F60" s="82">
        <f t="shared" si="6"/>
        <v>0</v>
      </c>
    </row>
    <row r="61" spans="3:6">
      <c r="C61" s="19"/>
      <c r="D61" s="20"/>
      <c r="E61" s="16"/>
      <c r="F61" s="82">
        <f t="shared" si="6"/>
        <v>0</v>
      </c>
    </row>
    <row r="62" spans="3:6" ht="15.75">
      <c r="C62" s="42" t="s">
        <v>11</v>
      </c>
      <c r="D62" s="12">
        <f>SUM(D58:D61)</f>
        <v>0</v>
      </c>
      <c r="E62" s="11">
        <f>SUM(E58:E61)</f>
        <v>0</v>
      </c>
      <c r="F62" s="12">
        <f>SUM(F58:F61)</f>
        <v>0</v>
      </c>
    </row>
    <row r="63" spans="3:6">
      <c r="C63" s="35" t="s">
        <v>2</v>
      </c>
      <c r="D63" s="35"/>
      <c r="E63" s="9"/>
      <c r="F63" s="10"/>
    </row>
    <row r="64" spans="3:6">
      <c r="C64" s="39"/>
      <c r="D64" s="20"/>
      <c r="E64" s="16"/>
      <c r="F64" s="82">
        <f>D64+E64</f>
        <v>0</v>
      </c>
    </row>
    <row r="65" spans="3:11">
      <c r="C65" s="19"/>
      <c r="D65" s="20"/>
      <c r="E65" s="16">
        <f>INTERVENTI_EFFICIENZA_ENERGETICA[[#This Row],[IMPORTO 
INTERVENTI EFFICIENZA ENERGETICA 
esclusi oneri fiscali
'[€']
(A)]]*0.1</f>
        <v>0</v>
      </c>
      <c r="F65" s="82">
        <f t="shared" ref="F65:F67" si="7">D65+E65</f>
        <v>0</v>
      </c>
    </row>
    <row r="66" spans="3:11">
      <c r="C66" s="39"/>
      <c r="D66" s="20"/>
      <c r="E66" s="16"/>
      <c r="F66" s="82">
        <f t="shared" si="7"/>
        <v>0</v>
      </c>
    </row>
    <row r="67" spans="3:11">
      <c r="C67" s="19"/>
      <c r="D67" s="20"/>
      <c r="E67" s="16"/>
      <c r="F67" s="82">
        <f t="shared" si="7"/>
        <v>0</v>
      </c>
    </row>
    <row r="68" spans="3:11" ht="15.75">
      <c r="C68" s="42" t="s">
        <v>11</v>
      </c>
      <c r="D68" s="12">
        <f>SUM(D64:D67)</f>
        <v>0</v>
      </c>
      <c r="E68" s="11">
        <f>SUM(E64:E67)</f>
        <v>0</v>
      </c>
      <c r="F68" s="12">
        <f>SUM(F64:F67)</f>
        <v>0</v>
      </c>
    </row>
    <row r="69" spans="3:11">
      <c r="C69" s="81" t="s">
        <v>7</v>
      </c>
      <c r="D69" s="35"/>
      <c r="E69" s="9"/>
      <c r="F69" s="10"/>
    </row>
    <row r="70" spans="3:11">
      <c r="C70" s="39"/>
      <c r="D70" s="20"/>
      <c r="E70" s="16"/>
      <c r="F70" s="82">
        <f>D70+E70</f>
        <v>0</v>
      </c>
    </row>
    <row r="71" spans="3:11">
      <c r="C71" s="19"/>
      <c r="D71" s="20"/>
      <c r="E71" s="16"/>
      <c r="F71" s="82">
        <f t="shared" ref="F71:F73" si="8">D71+E71</f>
        <v>0</v>
      </c>
    </row>
    <row r="72" spans="3:11">
      <c r="C72" s="39"/>
      <c r="D72" s="20"/>
      <c r="E72" s="16"/>
      <c r="F72" s="82">
        <f t="shared" si="8"/>
        <v>0</v>
      </c>
    </row>
    <row r="73" spans="3:11">
      <c r="C73" s="19"/>
      <c r="D73" s="20"/>
      <c r="E73" s="16"/>
      <c r="F73" s="82">
        <f t="shared" si="8"/>
        <v>0</v>
      </c>
    </row>
    <row r="74" spans="3:11" ht="15" customHeight="1">
      <c r="C74" s="42" t="s">
        <v>11</v>
      </c>
      <c r="D74" s="12">
        <f>SUM(D70:D73)</f>
        <v>0</v>
      </c>
      <c r="E74" s="11">
        <f>SUM(E70:E73)</f>
        <v>0</v>
      </c>
      <c r="F74" s="12">
        <f>SUM(F70:F73)</f>
        <v>0</v>
      </c>
    </row>
    <row r="75" spans="3:11" ht="32.25" customHeight="1">
      <c r="C75" s="35" t="s">
        <v>18</v>
      </c>
      <c r="D75" s="35"/>
      <c r="E75" s="9"/>
      <c r="F75" s="10"/>
      <c r="K75" s="15"/>
    </row>
    <row r="76" spans="3:11">
      <c r="C76" s="39"/>
      <c r="D76" s="20"/>
      <c r="E76" s="16"/>
      <c r="F76" s="82">
        <f>D76+E76</f>
        <v>0</v>
      </c>
    </row>
    <row r="77" spans="3:11">
      <c r="C77" s="19"/>
      <c r="D77" s="20"/>
      <c r="E77" s="16"/>
      <c r="F77" s="82">
        <f t="shared" ref="F77:F79" si="9">D77+E77</f>
        <v>0</v>
      </c>
    </row>
    <row r="78" spans="3:11">
      <c r="C78" s="39"/>
      <c r="D78" s="20"/>
      <c r="E78" s="16"/>
      <c r="F78" s="82">
        <f t="shared" si="9"/>
        <v>0</v>
      </c>
    </row>
    <row r="79" spans="3:11">
      <c r="C79" s="19"/>
      <c r="D79" s="20"/>
      <c r="E79" s="16"/>
      <c r="F79" s="82">
        <f t="shared" si="9"/>
        <v>0</v>
      </c>
    </row>
    <row r="80" spans="3:11" ht="33" customHeight="1">
      <c r="C80" s="42" t="s">
        <v>11</v>
      </c>
      <c r="D80" s="12">
        <f>SUM(D76:D79)</f>
        <v>0</v>
      </c>
      <c r="E80" s="11">
        <f>SUM(E76:E79)</f>
        <v>0</v>
      </c>
      <c r="F80" s="12">
        <f>SUM(F76:F79)</f>
        <v>0</v>
      </c>
    </row>
    <row r="81" spans="3:6">
      <c r="C81" s="35" t="s">
        <v>24</v>
      </c>
      <c r="D81" s="35"/>
      <c r="E81" s="9"/>
      <c r="F81" s="10"/>
    </row>
    <row r="82" spans="3:6">
      <c r="C82" s="39"/>
      <c r="D82" s="20"/>
      <c r="E82" s="16"/>
      <c r="F82" s="82">
        <f>D82+E82</f>
        <v>0</v>
      </c>
    </row>
    <row r="83" spans="3:6">
      <c r="C83" s="19"/>
      <c r="D83" s="20"/>
      <c r="E83" s="16"/>
      <c r="F83" s="82">
        <f t="shared" ref="F83:F85" si="10">D83+E83</f>
        <v>0</v>
      </c>
    </row>
    <row r="84" spans="3:6">
      <c r="C84" s="39"/>
      <c r="D84" s="20"/>
      <c r="E84" s="16"/>
      <c r="F84" s="82">
        <f t="shared" si="10"/>
        <v>0</v>
      </c>
    </row>
    <row r="85" spans="3:6">
      <c r="C85" s="19"/>
      <c r="D85" s="20"/>
      <c r="E85" s="16"/>
      <c r="F85" s="82">
        <f t="shared" si="10"/>
        <v>0</v>
      </c>
    </row>
    <row r="86" spans="3:6" ht="33" customHeight="1">
      <c r="C86" s="42" t="s">
        <v>11</v>
      </c>
      <c r="D86" s="12">
        <f>SUM(D82:D85)</f>
        <v>0</v>
      </c>
      <c r="E86" s="11">
        <f>SUM(E82:E85)</f>
        <v>0</v>
      </c>
      <c r="F86" s="12">
        <f>SUM(F82:F85)</f>
        <v>0</v>
      </c>
    </row>
    <row r="87" spans="3:6">
      <c r="C87" s="35" t="s">
        <v>25</v>
      </c>
      <c r="D87" s="35"/>
      <c r="E87" s="9"/>
      <c r="F87" s="10"/>
    </row>
    <row r="88" spans="3:6">
      <c r="C88" s="39"/>
      <c r="D88" s="20"/>
      <c r="E88" s="16"/>
      <c r="F88" s="82">
        <f>D88+E88</f>
        <v>0</v>
      </c>
    </row>
    <row r="89" spans="3:6">
      <c r="C89" s="19"/>
      <c r="D89" s="20"/>
      <c r="E89" s="16"/>
      <c r="F89" s="82">
        <f t="shared" ref="F89:F91" si="11">D89+E89</f>
        <v>0</v>
      </c>
    </row>
    <row r="90" spans="3:6">
      <c r="C90" s="39"/>
      <c r="D90" s="20"/>
      <c r="E90" s="16">
        <f>INTERVENTI_EFFICIENZA_ENERGETICA[[#This Row],[IMPORTO 
INTERVENTI EFFICIENZA ENERGETICA 
esclusi oneri fiscali
'[€']
(A)]]*0.1</f>
        <v>0</v>
      </c>
      <c r="F90" s="82">
        <f t="shared" si="11"/>
        <v>0</v>
      </c>
    </row>
    <row r="91" spans="3:6">
      <c r="C91" s="19"/>
      <c r="D91" s="20"/>
      <c r="E91" s="16"/>
      <c r="F91" s="82">
        <f t="shared" si="11"/>
        <v>0</v>
      </c>
    </row>
    <row r="92" spans="3:6" ht="15" customHeight="1">
      <c r="C92" s="42" t="s">
        <v>11</v>
      </c>
      <c r="D92" s="12">
        <f>SUM(D88:D91)</f>
        <v>0</v>
      </c>
      <c r="E92" s="11">
        <f>SUM(E88:E91)</f>
        <v>0</v>
      </c>
      <c r="F92" s="12">
        <f>SUM(F88:F91)</f>
        <v>0</v>
      </c>
    </row>
    <row r="93" spans="3:6">
      <c r="C93" s="35" t="s">
        <v>3</v>
      </c>
      <c r="D93" s="35"/>
      <c r="E93" s="9"/>
      <c r="F93" s="10"/>
    </row>
    <row r="94" spans="3:6">
      <c r="C94" s="39"/>
      <c r="D94" s="20"/>
      <c r="E94" s="16"/>
      <c r="F94" s="82">
        <f>D94+E94</f>
        <v>0</v>
      </c>
    </row>
    <row r="95" spans="3:6">
      <c r="C95" s="39"/>
      <c r="D95" s="20"/>
      <c r="E95" s="16"/>
      <c r="F95" s="82">
        <f t="shared" ref="F95:F97" si="12">D95+E95</f>
        <v>0</v>
      </c>
    </row>
    <row r="96" spans="3:6">
      <c r="C96" s="39"/>
      <c r="D96" s="20"/>
      <c r="E96" s="16">
        <f>INTERVENTI_EFFICIENZA_ENERGETICA[[#This Row],[IMPORTO 
INTERVENTI EFFICIENZA ENERGETICA 
esclusi oneri fiscali
'[€']
(A)]]*0.1</f>
        <v>0</v>
      </c>
      <c r="F96" s="82">
        <f t="shared" si="12"/>
        <v>0</v>
      </c>
    </row>
    <row r="97" spans="3:6">
      <c r="C97" s="19"/>
      <c r="D97" s="20"/>
      <c r="E97" s="16"/>
      <c r="F97" s="82">
        <f t="shared" si="12"/>
        <v>0</v>
      </c>
    </row>
    <row r="98" spans="3:6" ht="15.75">
      <c r="C98" s="42" t="s">
        <v>11</v>
      </c>
      <c r="D98" s="12">
        <f>SUM(D94:D97)</f>
        <v>0</v>
      </c>
      <c r="E98" s="11">
        <f>SUM(E94:E97)</f>
        <v>0</v>
      </c>
      <c r="F98" s="12">
        <f>SUM(F94:F97)</f>
        <v>0</v>
      </c>
    </row>
    <row r="99" spans="3:6">
      <c r="C99" s="35" t="s">
        <v>5</v>
      </c>
      <c r="D99" s="35"/>
      <c r="E99" s="9"/>
      <c r="F99" s="10"/>
    </row>
    <row r="100" spans="3:6">
      <c r="C100" s="39"/>
      <c r="D100" s="20"/>
      <c r="E100" s="16"/>
      <c r="F100" s="82">
        <f>D100+E100</f>
        <v>0</v>
      </c>
    </row>
    <row r="101" spans="3:6">
      <c r="C101" s="19"/>
      <c r="D101" s="20"/>
      <c r="E101" s="16"/>
      <c r="F101" s="82">
        <f t="shared" ref="F101:F103" si="13">D101+E101</f>
        <v>0</v>
      </c>
    </row>
    <row r="102" spans="3:6">
      <c r="C102" s="19"/>
      <c r="D102" s="20"/>
      <c r="E102" s="16"/>
      <c r="F102" s="82">
        <f t="shared" si="13"/>
        <v>0</v>
      </c>
    </row>
    <row r="103" spans="3:6">
      <c r="C103" s="19"/>
      <c r="D103" s="20"/>
      <c r="E103" s="16"/>
      <c r="F103" s="82">
        <f t="shared" si="13"/>
        <v>0</v>
      </c>
    </row>
    <row r="104" spans="3:6" ht="15.75">
      <c r="C104" s="42" t="s">
        <v>11</v>
      </c>
      <c r="D104" s="12">
        <f>SUM(D100:D103)</f>
        <v>0</v>
      </c>
      <c r="E104" s="11">
        <f>SUM(E100:E103)</f>
        <v>0</v>
      </c>
      <c r="F104" s="12">
        <f>SUM(F100:F103)</f>
        <v>0</v>
      </c>
    </row>
    <row r="105" spans="3:6" ht="47.25" customHeight="1">
      <c r="C105" s="35" t="s">
        <v>4</v>
      </c>
      <c r="D105" s="35"/>
      <c r="E105" s="9"/>
      <c r="F105" s="10"/>
    </row>
    <row r="106" spans="3:6" ht="19.5" customHeight="1">
      <c r="C106" s="39"/>
      <c r="D106" s="20"/>
      <c r="E106" s="16"/>
      <c r="F106" s="82">
        <f>INTERVENTI_EFFICIENZA_ENERGETICA[[#This Row],[IMPORTO 
INTERVENTI EFFICIENZA ENERGETICA 
esclusi oneri fiscali
'[€']
(A)]]+INTERVENTI_EFFICIENZA_ENERGETICA[[#This Row],[IVA  
INTERVENTI EFFICIENZA ENERGETICA                                                  '[€']
(N)]]</f>
        <v>0</v>
      </c>
    </row>
    <row r="107" spans="3:6" ht="23.25" customHeight="1">
      <c r="C107" s="43" t="s">
        <v>11</v>
      </c>
      <c r="D107" s="14">
        <f>SUM(D26+D32+D38+D44+D50+D56+D62+D68+D74+D80+D86+D92+D98+D104+D106)</f>
        <v>0</v>
      </c>
      <c r="E107" s="13">
        <f>SUM(E26+E32+E38+E44+E50+E56+E62+E68+E74+E80+E86+E92+E98+E104+E106)</f>
        <v>0</v>
      </c>
      <c r="F107" s="14">
        <f>INTERVENTI_EFFICIENZA_ENERGETICA[[#This Row],[IMPORTO 
INTERVENTI EFFICIENZA ENERGETICA 
esclusi oneri fiscali
'[€']
(A)]]+INTERVENTI_EFFICIENZA_ENERGETICA[[#This Row],[IVA  
INTERVENTI EFFICIENZA ENERGETICA                                                  '[€']
(N)]]</f>
        <v>0</v>
      </c>
    </row>
    <row r="108" spans="3:6">
      <c r="D108" s="4"/>
      <c r="E108" s="4"/>
    </row>
    <row r="109" spans="3:6">
      <c r="C109" s="4"/>
      <c r="D109" s="4"/>
      <c r="E109" s="4"/>
    </row>
    <row r="110" spans="3:6">
      <c r="C110" s="26" t="s">
        <v>27</v>
      </c>
    </row>
    <row r="111" spans="3:6" ht="165" customHeight="1">
      <c r="C111" s="5" t="s">
        <v>90</v>
      </c>
      <c r="D111" s="31" t="s">
        <v>41</v>
      </c>
      <c r="E111" s="31" t="s">
        <v>22</v>
      </c>
      <c r="F111" s="32" t="s">
        <v>42</v>
      </c>
    </row>
    <row r="112" spans="3:6">
      <c r="C112" s="19"/>
      <c r="D112" s="20"/>
      <c r="E112" s="16"/>
      <c r="F112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13" spans="3:6">
      <c r="C113" s="19"/>
      <c r="D113" s="20"/>
      <c r="E113" s="16"/>
      <c r="F113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14" spans="3:6">
      <c r="C114" s="19"/>
      <c r="D114" s="20"/>
      <c r="E114" s="16"/>
      <c r="F114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15" spans="3:6">
      <c r="C115" s="19"/>
      <c r="D115" s="20"/>
      <c r="E115" s="16"/>
      <c r="F115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16" spans="3:6">
      <c r="C116" s="19"/>
      <c r="D116" s="20"/>
      <c r="E116" s="16"/>
      <c r="F116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17" spans="3:6">
      <c r="C117" s="19"/>
      <c r="D117" s="20"/>
      <c r="E117" s="16"/>
      <c r="F117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18" spans="3:6">
      <c r="C118" s="19"/>
      <c r="D118" s="20"/>
      <c r="E118" s="16"/>
      <c r="F118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19" spans="3:6">
      <c r="C119" s="19"/>
      <c r="D119" s="20"/>
      <c r="E119" s="16"/>
      <c r="F119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0" spans="3:6">
      <c r="C120" s="19"/>
      <c r="D120" s="20"/>
      <c r="E120" s="16"/>
      <c r="F120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1" spans="3:6">
      <c r="C121" s="19"/>
      <c r="D121" s="20"/>
      <c r="E121" s="16"/>
      <c r="F121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2" spans="3:6">
      <c r="C122" s="19"/>
      <c r="D122" s="20"/>
      <c r="E122" s="16"/>
      <c r="F122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3" spans="3:6">
      <c r="C123" s="19"/>
      <c r="D123" s="20"/>
      <c r="E123" s="16"/>
      <c r="F123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4" spans="3:6">
      <c r="C124" s="19"/>
      <c r="D124" s="20"/>
      <c r="E124" s="16"/>
      <c r="F124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5" spans="3:6">
      <c r="C125" s="19"/>
      <c r="D125" s="20"/>
      <c r="E125" s="16"/>
      <c r="F125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6" spans="3:6">
      <c r="C126" s="19"/>
      <c r="D126" s="20"/>
      <c r="E126" s="16"/>
      <c r="F126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7" spans="3:6" ht="24.95" customHeight="1">
      <c r="C127" s="79" t="s">
        <v>36</v>
      </c>
      <c r="D127" s="20"/>
      <c r="E127" s="16"/>
      <c r="F127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8" spans="3:6" ht="24.95" customHeight="1">
      <c r="C128" s="79" t="s">
        <v>37</v>
      </c>
      <c r="D128" s="20"/>
      <c r="E128" s="16"/>
      <c r="F128" s="8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29" spans="2:11" ht="15.75">
      <c r="C129" s="33" t="s">
        <v>11</v>
      </c>
      <c r="D129" s="22">
        <f>SUM(D112:D128)</f>
        <v>0</v>
      </c>
      <c r="E129" s="22">
        <f>SUM(E112:E128)</f>
        <v>0</v>
      </c>
      <c r="F129" s="22">
        <f>ALTRI_INTERVENTI_NON_EFFICIENZA_ENERGETICA[[#This Row],[IMPORTO ALTRI INTERVENTI
esclusi oneri fiscali
(D) 
'[€'] ]]+ALTRI_INTERVENTI_NON_EFFICIENZA_ENERGETICA[[#This Row],[IVA 
ALTRI INTERVENTI   
(E)
'[€']  ]]</f>
        <v>0</v>
      </c>
    </row>
    <row r="130" spans="2:11">
      <c r="C130" s="4"/>
      <c r="D130" s="4"/>
      <c r="E130" s="4"/>
    </row>
    <row r="131" spans="2:11">
      <c r="C131" s="4"/>
      <c r="D131" s="4"/>
      <c r="E131" s="4"/>
    </row>
    <row r="132" spans="2:11">
      <c r="C132" s="90" t="s">
        <v>34</v>
      </c>
      <c r="D132" s="4"/>
      <c r="E132" s="4"/>
    </row>
    <row r="133" spans="2:11" ht="15.75" thickBot="1">
      <c r="C133" s="26" t="s">
        <v>28</v>
      </c>
      <c r="D133" s="4"/>
      <c r="E133" s="4"/>
    </row>
    <row r="134" spans="2:11" ht="111" customHeight="1" thickTop="1" thickBot="1">
      <c r="C134" s="95" t="s">
        <v>93</v>
      </c>
      <c r="D134" s="96" t="s">
        <v>39</v>
      </c>
      <c r="E134" s="94" t="s">
        <v>23</v>
      </c>
      <c r="F134" s="34" t="s">
        <v>40</v>
      </c>
      <c r="K134" s="86"/>
    </row>
    <row r="135" spans="2:11">
      <c r="B135" s="100"/>
      <c r="C135" s="97" t="s">
        <v>0</v>
      </c>
      <c r="D135" s="91" cm="1">
        <f t="array" aca="1" ref="D135" ca="1">INDIRECT("D" &amp; ROW($D$26) + (ROW()-ROW($D$135))*6)</f>
        <v>0</v>
      </c>
      <c r="E135" s="51" cm="1">
        <f t="array" aca="1" ref="E135" ca="1">INDIRECT("E" &amp; ROW($E$26) + (ROW()-ROW($E$135))*6)</f>
        <v>0</v>
      </c>
      <c r="F135" s="51" cm="1">
        <f t="array" aca="1" ref="F135" ca="1">INDIRECT("F" &amp; ROW($F$26) + (ROW()-ROW($F$135))*6)</f>
        <v>0</v>
      </c>
    </row>
    <row r="136" spans="2:11" ht="15.75" customHeight="1">
      <c r="B136" s="100"/>
      <c r="C136" s="98" t="s">
        <v>6</v>
      </c>
      <c r="D136" s="92" cm="1">
        <f t="array" aca="1" ref="D136" ca="1">INDIRECT("D" &amp; ROW($D$26) + (ROW()-ROW($D$135))*6)</f>
        <v>0</v>
      </c>
      <c r="E136" s="51" cm="1">
        <f t="array" aca="1" ref="E136" ca="1">INDIRECT("E" &amp; ROW($E$26) + (ROW()-ROW($E$135))*6)</f>
        <v>0</v>
      </c>
      <c r="F136" s="51" cm="1">
        <f t="array" aca="1" ref="F136" ca="1">INDIRECT("F" &amp; ROW($F$26) + (ROW()-ROW($F$135))*6)</f>
        <v>0</v>
      </c>
    </row>
    <row r="137" spans="2:11" ht="15.75" customHeight="1">
      <c r="B137" s="100"/>
      <c r="C137" s="98" t="s">
        <v>1</v>
      </c>
      <c r="D137" s="92" cm="1">
        <f t="array" aca="1" ref="D137" ca="1">INDIRECT("D" &amp; ROW($D$26) + (ROW()-ROW($D$135))*6)</f>
        <v>0</v>
      </c>
      <c r="E137" s="51" cm="1">
        <f t="array" aca="1" ref="E137" ca="1">INDIRECT("E" &amp; ROW($E$26) + (ROW()-ROW($E$135))*6)</f>
        <v>0</v>
      </c>
      <c r="F137" s="51" cm="1">
        <f t="array" aca="1" ref="F137" ca="1">INDIRECT("F" &amp; ROW($F$26) + (ROW()-ROW($F$135))*6)</f>
        <v>0</v>
      </c>
    </row>
    <row r="138" spans="2:11" ht="15.75" customHeight="1">
      <c r="B138" s="100"/>
      <c r="C138" s="98" t="s">
        <v>9</v>
      </c>
      <c r="D138" s="92" cm="1">
        <f t="array" aca="1" ref="D138" ca="1">INDIRECT("D" &amp; ROW($D$26) + (ROW()-ROW($D$135))*6)</f>
        <v>0</v>
      </c>
      <c r="E138" s="51" cm="1">
        <f t="array" aca="1" ref="E138" ca="1">INDIRECT("E" &amp; ROW($E$26) + (ROW()-ROW($E$135))*6)</f>
        <v>0</v>
      </c>
      <c r="F138" s="51" cm="1">
        <f t="array" aca="1" ref="F138" ca="1">INDIRECT("F" &amp; ROW($F$26) + (ROW()-ROW($F$135))*6)</f>
        <v>0</v>
      </c>
    </row>
    <row r="139" spans="2:11" ht="15.75" customHeight="1">
      <c r="B139" s="100"/>
      <c r="C139" s="98" t="s">
        <v>20</v>
      </c>
      <c r="D139" s="92" cm="1">
        <f t="array" aca="1" ref="D139" ca="1">INDIRECT("D" &amp; ROW($D$26) + (ROW()-ROW($D$135))*6)</f>
        <v>0</v>
      </c>
      <c r="E139" s="51" cm="1">
        <f t="array" aca="1" ref="E139" ca="1">INDIRECT("E" &amp; ROW($E$26) + (ROW()-ROW($E$135))*6)</f>
        <v>0</v>
      </c>
      <c r="F139" s="51" cm="1">
        <f t="array" aca="1" ref="F139" ca="1">INDIRECT("F" &amp; ROW($F$26) + (ROW()-ROW($F$135))*6)</f>
        <v>0</v>
      </c>
    </row>
    <row r="140" spans="2:11" ht="15.75" customHeight="1">
      <c r="B140" s="100"/>
      <c r="C140" s="98" t="s">
        <v>21</v>
      </c>
      <c r="D140" s="92" cm="1">
        <f t="array" aca="1" ref="D140" ca="1">INDIRECT("D" &amp; ROW($D$26) + (ROW()-ROW($D$135))*6)</f>
        <v>0</v>
      </c>
      <c r="E140" s="51" cm="1">
        <f t="array" aca="1" ref="E140" ca="1">INDIRECT("E" &amp; ROW($E$26) + (ROW()-ROW($E$135))*6)</f>
        <v>0</v>
      </c>
      <c r="F140" s="51" cm="1">
        <f t="array" aca="1" ref="F140" ca="1">INDIRECT("F" &amp; ROW($F$26) + (ROW()-ROW($F$135))*6)</f>
        <v>0</v>
      </c>
    </row>
    <row r="141" spans="2:11" ht="15.75" customHeight="1">
      <c r="B141" s="100"/>
      <c r="C141" s="98" t="s">
        <v>19</v>
      </c>
      <c r="D141" s="92" cm="1">
        <f t="array" aca="1" ref="D141" ca="1">INDIRECT("D" &amp; ROW($D$26) + (ROW()-ROW($D$135))*6)</f>
        <v>0</v>
      </c>
      <c r="E141" s="51" cm="1">
        <f t="array" aca="1" ref="E141" ca="1">INDIRECT("E" &amp; ROW($E$26) + (ROW()-ROW($E$135))*6)</f>
        <v>0</v>
      </c>
      <c r="F141" s="51" cm="1">
        <f t="array" aca="1" ref="F141" ca="1">INDIRECT("F" &amp; ROW($F$26) + (ROW()-ROW($F$135))*6)</f>
        <v>0</v>
      </c>
    </row>
    <row r="142" spans="2:11" ht="15.75" customHeight="1">
      <c r="B142" s="100"/>
      <c r="C142" s="98" t="s">
        <v>2</v>
      </c>
      <c r="D142" s="92" cm="1">
        <f t="array" aca="1" ref="D142" ca="1">INDIRECT("D" &amp; ROW($D$26) + (ROW()-ROW($D$135))*6)</f>
        <v>0</v>
      </c>
      <c r="E142" s="51" cm="1">
        <f t="array" aca="1" ref="E142" ca="1">INDIRECT("E" &amp; ROW($E$26) + (ROW()-ROW($E$135))*6)</f>
        <v>0</v>
      </c>
      <c r="F142" s="51" cm="1">
        <f t="array" aca="1" ref="F142" ca="1">INDIRECT("F" &amp; ROW($F$26) + (ROW()-ROW($F$135))*6)</f>
        <v>0</v>
      </c>
    </row>
    <row r="143" spans="2:11" ht="33" customHeight="1">
      <c r="B143" s="100"/>
      <c r="C143" s="98" t="s">
        <v>7</v>
      </c>
      <c r="D143" s="92" cm="1">
        <f t="array" aca="1" ref="D143" ca="1">INDIRECT("D" &amp; ROW($D$26) + (ROW()-ROW($D$135))*6)</f>
        <v>0</v>
      </c>
      <c r="E143" s="51" cm="1">
        <f t="array" aca="1" ref="E143" ca="1">INDIRECT("E" &amp; ROW($E$26) + (ROW()-ROW($E$135))*6)</f>
        <v>0</v>
      </c>
      <c r="F143" s="51" cm="1">
        <f t="array" aca="1" ref="F143" ca="1">INDIRECT("F" &amp; ROW($F$26) + (ROW()-ROW($F$135))*6)</f>
        <v>0</v>
      </c>
    </row>
    <row r="144" spans="2:11">
      <c r="B144" s="100"/>
      <c r="C144" s="98" t="s">
        <v>18</v>
      </c>
      <c r="D144" s="92" cm="1">
        <f t="array" aca="1" ref="D144" ca="1">INDIRECT("D" &amp; ROW($D$26) + (ROW()-ROW($D$135))*6)</f>
        <v>0</v>
      </c>
      <c r="E144" s="51" cm="1">
        <f t="array" aca="1" ref="E144" ca="1">INDIRECT("E" &amp; ROW($E$26) + (ROW()-ROW($E$135))*6)</f>
        <v>0</v>
      </c>
      <c r="F144" s="51" cm="1">
        <f t="array" aca="1" ref="F144" ca="1">INDIRECT("F" &amp; ROW($F$26) + (ROW()-ROW($F$135))*6)</f>
        <v>0</v>
      </c>
    </row>
    <row r="145" spans="2:16">
      <c r="B145" s="100"/>
      <c r="C145" s="98" t="s">
        <v>24</v>
      </c>
      <c r="D145" s="92" cm="1">
        <f t="array" aca="1" ref="D145" ca="1">INDIRECT("D" &amp; ROW($D$26) + (ROW()-ROW($D$135))*6)</f>
        <v>0</v>
      </c>
      <c r="E145" s="51" cm="1">
        <f t="array" aca="1" ref="E145" ca="1">INDIRECT("E" &amp; ROW($E$26) + (ROW()-ROW($E$135))*6)</f>
        <v>0</v>
      </c>
      <c r="F145" s="51" cm="1">
        <f t="array" aca="1" ref="F145" ca="1">INDIRECT("F" &amp; ROW($F$26) + (ROW()-ROW($F$135))*6)</f>
        <v>0</v>
      </c>
    </row>
    <row r="146" spans="2:16">
      <c r="B146" s="100"/>
      <c r="C146" s="98" t="s">
        <v>25</v>
      </c>
      <c r="D146" s="92" cm="1">
        <f t="array" aca="1" ref="D146" ca="1">INDIRECT("D" &amp; ROW($D$26) + (ROW()-ROW($D$135))*6)</f>
        <v>0</v>
      </c>
      <c r="E146" s="51" cm="1">
        <f t="array" aca="1" ref="E146" ca="1">INDIRECT("E" &amp; ROW($E$26) + (ROW()-ROW($E$135))*6)</f>
        <v>0</v>
      </c>
      <c r="F146" s="51" cm="1">
        <f t="array" aca="1" ref="F146" ca="1">INDIRECT("F" &amp; ROW($F$26) + (ROW()-ROW($F$135))*6)</f>
        <v>0</v>
      </c>
    </row>
    <row r="147" spans="2:16">
      <c r="B147" s="100"/>
      <c r="C147" s="98" t="s">
        <v>3</v>
      </c>
      <c r="D147" s="92" cm="1">
        <f t="array" aca="1" ref="D147" ca="1">INDIRECT("D" &amp; ROW($D$26) + (ROW()-ROW($D$135))*6)</f>
        <v>0</v>
      </c>
      <c r="E147" s="51" cm="1">
        <f t="array" aca="1" ref="E147" ca="1">INDIRECT("E" &amp; ROW($E$26) + (ROW()-ROW($E$135))*6)</f>
        <v>0</v>
      </c>
      <c r="F147" s="51" cm="1">
        <f t="array" aca="1" ref="F147" ca="1">INDIRECT("F" &amp; ROW($F$26) + (ROW()-ROW($F$135))*6)</f>
        <v>0</v>
      </c>
    </row>
    <row r="148" spans="2:16" ht="15.75" customHeight="1">
      <c r="B148" s="100"/>
      <c r="C148" s="98" t="s">
        <v>5</v>
      </c>
      <c r="D148" s="92" cm="1">
        <f t="array" aca="1" ref="D148" ca="1">INDIRECT("D" &amp; ROW($D$26) + (ROW()-ROW($D$135))*6)</f>
        <v>0</v>
      </c>
      <c r="E148" s="51" cm="1">
        <f t="array" aca="1" ref="E148" ca="1">INDIRECT("E" &amp; ROW($E$26) + (ROW()-ROW($E$135))*6)</f>
        <v>0</v>
      </c>
      <c r="F148" s="51" cm="1">
        <f t="array" aca="1" ref="F148" ca="1">INDIRECT("F" &amp; ROW($F$26) + (ROW()-ROW($F$135))*6)</f>
        <v>0</v>
      </c>
    </row>
    <row r="149" spans="2:16" ht="15.75" thickBot="1">
      <c r="B149" s="100"/>
      <c r="C149" s="99" t="s">
        <v>4</v>
      </c>
      <c r="D149" s="93">
        <f>$D$106</f>
        <v>0</v>
      </c>
      <c r="E149" s="51">
        <f>$E$106</f>
        <v>0</v>
      </c>
      <c r="F149" s="52">
        <f>$F$106</f>
        <v>0</v>
      </c>
    </row>
    <row r="150" spans="2:16" ht="45">
      <c r="C150" s="55" t="s">
        <v>83</v>
      </c>
      <c r="D150" s="53">
        <f>D129</f>
        <v>0</v>
      </c>
      <c r="E150" s="54">
        <f>E129</f>
        <v>0</v>
      </c>
      <c r="F150" s="52">
        <f>F129</f>
        <v>0</v>
      </c>
    </row>
    <row r="151" spans="2:16" ht="30" customHeight="1">
      <c r="C151" s="30" t="s">
        <v>11</v>
      </c>
      <c r="D151" s="22">
        <f ca="1">SUM(D135:D150)</f>
        <v>0</v>
      </c>
      <c r="E151" s="22">
        <f ca="1">SUM(E135:E150)</f>
        <v>0</v>
      </c>
      <c r="F151" s="22">
        <f ca="1">SUM(F135:F150)</f>
        <v>0</v>
      </c>
    </row>
    <row r="154" spans="2:16" ht="16.5" customHeight="1">
      <c r="C154" s="104" t="s">
        <v>87</v>
      </c>
      <c r="D154"/>
      <c r="E154"/>
      <c r="F154"/>
      <c r="G154" s="104" t="s">
        <v>88</v>
      </c>
      <c r="H154"/>
      <c r="I154"/>
      <c r="J154"/>
      <c r="K154" s="104" t="s">
        <v>89</v>
      </c>
      <c r="L154"/>
      <c r="M154"/>
      <c r="N154"/>
      <c r="O154"/>
    </row>
    <row r="155" spans="2:16">
      <c r="C155"/>
      <c r="D155"/>
      <c r="E155"/>
      <c r="F155"/>
      <c r="G155"/>
      <c r="H155"/>
      <c r="I155"/>
      <c r="J155"/>
      <c r="K155"/>
      <c r="L155" s="106" t="s">
        <v>31</v>
      </c>
      <c r="M155" s="107"/>
      <c r="N155" s="107"/>
      <c r="O155" s="108"/>
    </row>
    <row r="156" spans="2:16" ht="122.25" customHeight="1">
      <c r="C156" s="44" t="s">
        <v>13</v>
      </c>
      <c r="D156" s="44" t="s">
        <v>14</v>
      </c>
      <c r="E156" s="44" t="s">
        <v>15</v>
      </c>
      <c r="F156"/>
      <c r="G156" s="44" t="s">
        <v>38</v>
      </c>
      <c r="H156" s="44" t="s">
        <v>12</v>
      </c>
      <c r="I156" s="44" t="s">
        <v>43</v>
      </c>
      <c r="J156"/>
      <c r="K156" s="44" t="s">
        <v>44</v>
      </c>
      <c r="L156" s="44" t="s">
        <v>10</v>
      </c>
      <c r="M156" s="44" t="s">
        <v>16</v>
      </c>
      <c r="N156" s="44" t="s">
        <v>58</v>
      </c>
      <c r="O156" s="105" t="s">
        <v>61</v>
      </c>
      <c r="P156" s="21" t="s">
        <v>79</v>
      </c>
    </row>
    <row r="157" spans="2:16">
      <c r="C157" s="19"/>
      <c r="D157" s="19"/>
      <c r="E157" s="57"/>
      <c r="G157" s="56" t="str">
        <f ca="1">IFERROR(E157*$D$151/$E$187,"-")</f>
        <v>-</v>
      </c>
      <c r="H157" s="56" t="str">
        <f ca="1">IFERROR(E157*$E$151/$E$187,"-")</f>
        <v>-</v>
      </c>
      <c r="I157" s="56" t="str">
        <f ca="1">IFERROR(E157*$F$151/$E$187,"-")</f>
        <v>-</v>
      </c>
      <c r="K157" s="56" t="str">
        <f t="shared" ref="K157:K186" si="14">IFERROR(E157*$D$107/$E$187,"-")</f>
        <v>-</v>
      </c>
      <c r="L157" s="58"/>
      <c r="M157" s="20"/>
      <c r="N157" s="56" t="str">
        <f>IFERROR(K157-M157,"-")</f>
        <v>-</v>
      </c>
      <c r="O157" s="56" t="str">
        <f ca="1">IFERROR(I157-M157,"-")</f>
        <v>-</v>
      </c>
      <c r="P157" s="36" t="b" cm="1">
        <f t="array" aca="1" ref="P157" ca="1">OR(INDIRECT("M"&amp;ROW())&gt;30000,INDIRECT("M"&amp;ROW())&gt;INDIRECT("K"&amp;ROW()),AND(INDIRECT("L"&amp;ROW())="No",INDIRECT("M"&amp;ROW())&gt;0),INDIRECT("E"&amp;ROW())&lt;0)</f>
        <v>0</v>
      </c>
    </row>
    <row r="158" spans="2:16">
      <c r="C158" s="19"/>
      <c r="D158" s="19"/>
      <c r="E158" s="57"/>
      <c r="G158" s="56" t="str">
        <f t="shared" ref="G158:G186" ca="1" si="15">IFERROR(E158*$D$151/$E$187,"-")</f>
        <v>-</v>
      </c>
      <c r="H158" s="56" t="str">
        <f t="shared" ref="H158:H186" ca="1" si="16">IFERROR(E158*$E$151/$E$187,"-")</f>
        <v>-</v>
      </c>
      <c r="I158" s="56" t="str">
        <f t="shared" ref="I158:I186" ca="1" si="17">IFERROR(E158*$F$151/$E$187,"-")</f>
        <v>-</v>
      </c>
      <c r="K158" s="56" t="str">
        <f t="shared" si="14"/>
        <v>-</v>
      </c>
      <c r="L158" s="58"/>
      <c r="M158" s="20"/>
      <c r="N158" s="56" t="str">
        <f t="shared" ref="N158:N186" si="18">IFERROR(K158-M158,"-")</f>
        <v>-</v>
      </c>
      <c r="O158" s="56" t="str">
        <f t="shared" ref="O158:O186" ca="1" si="19">IFERROR(I158-M158,"-")</f>
        <v>-</v>
      </c>
      <c r="P158" s="36" t="b" cm="1">
        <f t="array" aca="1" ref="P158" ca="1">OR(INDIRECT("M"&amp;ROW())&gt;30000,INDIRECT("M"&amp;ROW())&gt;INDIRECT("K"&amp;ROW()),AND(INDIRECT("L"&amp;ROW())="No",INDIRECT("M"&amp;ROW())&gt;0),INDIRECT("E"&amp;ROW())&lt;0)</f>
        <v>0</v>
      </c>
    </row>
    <row r="159" spans="2:16">
      <c r="C159" s="19"/>
      <c r="D159" s="19"/>
      <c r="E159" s="57"/>
      <c r="G159" s="56" t="str">
        <f t="shared" ca="1" si="15"/>
        <v>-</v>
      </c>
      <c r="H159" s="56" t="str">
        <f t="shared" ca="1" si="16"/>
        <v>-</v>
      </c>
      <c r="I159" s="56" t="str">
        <f t="shared" ca="1" si="17"/>
        <v>-</v>
      </c>
      <c r="K159" s="56" t="str">
        <f t="shared" si="14"/>
        <v>-</v>
      </c>
      <c r="L159" s="58"/>
      <c r="M159" s="20"/>
      <c r="N159" s="56" t="str">
        <f t="shared" si="18"/>
        <v>-</v>
      </c>
      <c r="O159" s="56" t="str">
        <f t="shared" ca="1" si="19"/>
        <v>-</v>
      </c>
      <c r="P159" s="36" t="b" cm="1">
        <f t="array" aca="1" ref="P159" ca="1">OR(INDIRECT("M"&amp;ROW())&gt;30000,INDIRECT("M"&amp;ROW())&gt;INDIRECT("K"&amp;ROW()),AND(INDIRECT("L"&amp;ROW())="No",INDIRECT("M"&amp;ROW())&gt;0),INDIRECT("E"&amp;ROW())&lt;0)</f>
        <v>0</v>
      </c>
    </row>
    <row r="160" spans="2:16">
      <c r="C160" s="19"/>
      <c r="D160" s="19"/>
      <c r="E160" s="57"/>
      <c r="G160" s="56" t="str">
        <f t="shared" ca="1" si="15"/>
        <v>-</v>
      </c>
      <c r="H160" s="56" t="str">
        <f t="shared" ca="1" si="16"/>
        <v>-</v>
      </c>
      <c r="I160" s="56" t="str">
        <f t="shared" ca="1" si="17"/>
        <v>-</v>
      </c>
      <c r="K160" s="56" t="str">
        <f t="shared" si="14"/>
        <v>-</v>
      </c>
      <c r="L160" s="58"/>
      <c r="M160" s="20"/>
      <c r="N160" s="56" t="str">
        <f t="shared" si="18"/>
        <v>-</v>
      </c>
      <c r="O160" s="56" t="str">
        <f t="shared" ca="1" si="19"/>
        <v>-</v>
      </c>
      <c r="P160" s="36" t="b" cm="1">
        <f t="array" aca="1" ref="P160" ca="1">OR(INDIRECT("M"&amp;ROW())&gt;30000,INDIRECT("M"&amp;ROW())&gt;INDIRECT("K"&amp;ROW()),AND(INDIRECT("L"&amp;ROW())="No",INDIRECT("M"&amp;ROW())&gt;0),INDIRECT("E"&amp;ROW())&lt;0)</f>
        <v>0</v>
      </c>
    </row>
    <row r="161" spans="3:16">
      <c r="C161" s="19"/>
      <c r="D161" s="19"/>
      <c r="E161" s="57"/>
      <c r="G161" s="56" t="str">
        <f t="shared" ca="1" si="15"/>
        <v>-</v>
      </c>
      <c r="H161" s="56" t="str">
        <f t="shared" ca="1" si="16"/>
        <v>-</v>
      </c>
      <c r="I161" s="56" t="str">
        <f t="shared" ca="1" si="17"/>
        <v>-</v>
      </c>
      <c r="K161" s="56" t="str">
        <f t="shared" si="14"/>
        <v>-</v>
      </c>
      <c r="L161" s="58"/>
      <c r="M161" s="20"/>
      <c r="N161" s="56" t="str">
        <f t="shared" si="18"/>
        <v>-</v>
      </c>
      <c r="O161" s="56" t="str">
        <f t="shared" ca="1" si="19"/>
        <v>-</v>
      </c>
      <c r="P161" s="36" t="b" cm="1">
        <f t="array" aca="1" ref="P161" ca="1">OR(INDIRECT("M"&amp;ROW())&gt;30000,INDIRECT("M"&amp;ROW())&gt;INDIRECT("K"&amp;ROW()),AND(INDIRECT("L"&amp;ROW())="No",INDIRECT("M"&amp;ROW())&gt;0),INDIRECT("E"&amp;ROW())&lt;0)</f>
        <v>0</v>
      </c>
    </row>
    <row r="162" spans="3:16">
      <c r="C162" s="19"/>
      <c r="D162" s="19"/>
      <c r="E162" s="57"/>
      <c r="G162" s="56" t="str">
        <f t="shared" ca="1" si="15"/>
        <v>-</v>
      </c>
      <c r="H162" s="56" t="str">
        <f t="shared" ca="1" si="16"/>
        <v>-</v>
      </c>
      <c r="I162" s="56" t="str">
        <f t="shared" ca="1" si="17"/>
        <v>-</v>
      </c>
      <c r="K162" s="56" t="str">
        <f t="shared" si="14"/>
        <v>-</v>
      </c>
      <c r="L162" s="58"/>
      <c r="M162" s="20"/>
      <c r="N162" s="56" t="str">
        <f t="shared" si="18"/>
        <v>-</v>
      </c>
      <c r="O162" s="56" t="str">
        <f t="shared" ca="1" si="19"/>
        <v>-</v>
      </c>
      <c r="P162" s="36" t="b" cm="1">
        <f t="array" aca="1" ref="P162" ca="1">OR(INDIRECT("M"&amp;ROW())&gt;30000,INDIRECT("M"&amp;ROW())&gt;INDIRECT("K"&amp;ROW()),AND(INDIRECT("L"&amp;ROW())="No",INDIRECT("M"&amp;ROW())&gt;0),INDIRECT("E"&amp;ROW())&lt;0)</f>
        <v>0</v>
      </c>
    </row>
    <row r="163" spans="3:16">
      <c r="C163" s="19"/>
      <c r="D163" s="19"/>
      <c r="E163" s="57"/>
      <c r="G163" s="56" t="str">
        <f t="shared" ca="1" si="15"/>
        <v>-</v>
      </c>
      <c r="H163" s="56" t="str">
        <f t="shared" ca="1" si="16"/>
        <v>-</v>
      </c>
      <c r="I163" s="56" t="str">
        <f t="shared" ca="1" si="17"/>
        <v>-</v>
      </c>
      <c r="K163" s="56" t="str">
        <f t="shared" si="14"/>
        <v>-</v>
      </c>
      <c r="L163" s="58"/>
      <c r="M163" s="20"/>
      <c r="N163" s="56" t="str">
        <f t="shared" si="18"/>
        <v>-</v>
      </c>
      <c r="O163" s="56" t="str">
        <f t="shared" ca="1" si="19"/>
        <v>-</v>
      </c>
      <c r="P163" s="36" t="b" cm="1">
        <f t="array" aca="1" ref="P163" ca="1">OR(INDIRECT("M"&amp;ROW())&gt;30000,INDIRECT("M"&amp;ROW())&gt;INDIRECT("K"&amp;ROW()),AND(INDIRECT("L"&amp;ROW())="No",INDIRECT("M"&amp;ROW())&gt;0),INDIRECT("E"&amp;ROW())&lt;0)</f>
        <v>0</v>
      </c>
    </row>
    <row r="164" spans="3:16">
      <c r="C164" s="19"/>
      <c r="D164" s="19"/>
      <c r="E164" s="57"/>
      <c r="G164" s="56" t="str">
        <f t="shared" ca="1" si="15"/>
        <v>-</v>
      </c>
      <c r="H164" s="56" t="str">
        <f t="shared" ca="1" si="16"/>
        <v>-</v>
      </c>
      <c r="I164" s="56" t="str">
        <f t="shared" ca="1" si="17"/>
        <v>-</v>
      </c>
      <c r="K164" s="56" t="str">
        <f t="shared" si="14"/>
        <v>-</v>
      </c>
      <c r="L164" s="58"/>
      <c r="M164" s="20"/>
      <c r="N164" s="56" t="str">
        <f t="shared" si="18"/>
        <v>-</v>
      </c>
      <c r="O164" s="56" t="str">
        <f t="shared" ca="1" si="19"/>
        <v>-</v>
      </c>
      <c r="P164" s="36" t="b" cm="1">
        <f t="array" aca="1" ref="P164" ca="1">OR(INDIRECT("M"&amp;ROW())&gt;30000,INDIRECT("M"&amp;ROW())&gt;INDIRECT("K"&amp;ROW()),AND(INDIRECT("L"&amp;ROW())="No",INDIRECT("M"&amp;ROW())&gt;0),INDIRECT("E"&amp;ROW())&lt;0)</f>
        <v>0</v>
      </c>
    </row>
    <row r="165" spans="3:16">
      <c r="C165" s="19"/>
      <c r="D165" s="19"/>
      <c r="E165" s="57"/>
      <c r="G165" s="56" t="str">
        <f t="shared" ca="1" si="15"/>
        <v>-</v>
      </c>
      <c r="H165" s="56" t="str">
        <f t="shared" ca="1" si="16"/>
        <v>-</v>
      </c>
      <c r="I165" s="56" t="str">
        <f t="shared" ca="1" si="17"/>
        <v>-</v>
      </c>
      <c r="K165" s="56" t="str">
        <f t="shared" si="14"/>
        <v>-</v>
      </c>
      <c r="L165" s="58"/>
      <c r="M165" s="20"/>
      <c r="N165" s="56" t="str">
        <f t="shared" si="18"/>
        <v>-</v>
      </c>
      <c r="O165" s="56" t="str">
        <f t="shared" ca="1" si="19"/>
        <v>-</v>
      </c>
      <c r="P165" s="36" t="b" cm="1">
        <f t="array" aca="1" ref="P165" ca="1">OR(INDIRECT("M"&amp;ROW())&gt;30000,INDIRECT("M"&amp;ROW())&gt;INDIRECT("K"&amp;ROW()),AND(INDIRECT("L"&amp;ROW())="No",INDIRECT("M"&amp;ROW())&gt;0),INDIRECT("E"&amp;ROW())&lt;0)</f>
        <v>0</v>
      </c>
    </row>
    <row r="166" spans="3:16">
      <c r="C166" s="19"/>
      <c r="D166" s="19"/>
      <c r="E166" s="57"/>
      <c r="G166" s="56" t="str">
        <f t="shared" ca="1" si="15"/>
        <v>-</v>
      </c>
      <c r="H166" s="56" t="str">
        <f t="shared" ca="1" si="16"/>
        <v>-</v>
      </c>
      <c r="I166" s="56" t="str">
        <f t="shared" ca="1" si="17"/>
        <v>-</v>
      </c>
      <c r="K166" s="56" t="str">
        <f t="shared" si="14"/>
        <v>-</v>
      </c>
      <c r="L166" s="58"/>
      <c r="M166" s="20"/>
      <c r="N166" s="56" t="str">
        <f t="shared" si="18"/>
        <v>-</v>
      </c>
      <c r="O166" s="56" t="str">
        <f t="shared" ca="1" si="19"/>
        <v>-</v>
      </c>
      <c r="P166" s="36" t="b" cm="1">
        <f t="array" aca="1" ref="P166" ca="1">OR(INDIRECT("M"&amp;ROW())&gt;30000,INDIRECT("M"&amp;ROW())&gt;INDIRECT("K"&amp;ROW()),AND(INDIRECT("L"&amp;ROW())="No",INDIRECT("M"&amp;ROW())&gt;0),INDIRECT("E"&amp;ROW())&lt;0)</f>
        <v>0</v>
      </c>
    </row>
    <row r="167" spans="3:16">
      <c r="C167" s="19"/>
      <c r="D167" s="19"/>
      <c r="E167" s="57"/>
      <c r="G167" s="56" t="str">
        <f t="shared" ca="1" si="15"/>
        <v>-</v>
      </c>
      <c r="H167" s="56" t="str">
        <f t="shared" ca="1" si="16"/>
        <v>-</v>
      </c>
      <c r="I167" s="56" t="str">
        <f t="shared" ca="1" si="17"/>
        <v>-</v>
      </c>
      <c r="K167" s="56" t="str">
        <f t="shared" si="14"/>
        <v>-</v>
      </c>
      <c r="L167" s="58"/>
      <c r="M167" s="20"/>
      <c r="N167" s="56" t="str">
        <f t="shared" si="18"/>
        <v>-</v>
      </c>
      <c r="O167" s="56" t="str">
        <f t="shared" ca="1" si="19"/>
        <v>-</v>
      </c>
      <c r="P167" s="36" t="b" cm="1">
        <f t="array" aca="1" ref="P167" ca="1">OR(INDIRECT("M"&amp;ROW())&gt;30000,INDIRECT("M"&amp;ROW())&gt;INDIRECT("K"&amp;ROW()),AND(INDIRECT("L"&amp;ROW())="No",INDIRECT("M"&amp;ROW())&gt;0),INDIRECT("E"&amp;ROW())&lt;0)</f>
        <v>0</v>
      </c>
    </row>
    <row r="168" spans="3:16">
      <c r="C168" s="19"/>
      <c r="D168" s="19"/>
      <c r="E168" s="57"/>
      <c r="G168" s="56" t="str">
        <f t="shared" ca="1" si="15"/>
        <v>-</v>
      </c>
      <c r="H168" s="56" t="str">
        <f t="shared" ca="1" si="16"/>
        <v>-</v>
      </c>
      <c r="I168" s="56" t="str">
        <f t="shared" ca="1" si="17"/>
        <v>-</v>
      </c>
      <c r="K168" s="56" t="str">
        <f t="shared" si="14"/>
        <v>-</v>
      </c>
      <c r="L168" s="58"/>
      <c r="M168" s="20"/>
      <c r="N168" s="56" t="str">
        <f t="shared" si="18"/>
        <v>-</v>
      </c>
      <c r="O168" s="56" t="str">
        <f t="shared" ca="1" si="19"/>
        <v>-</v>
      </c>
      <c r="P168" s="36" t="b" cm="1">
        <f t="array" aca="1" ref="P168" ca="1">OR(INDIRECT("M"&amp;ROW())&gt;30000,INDIRECT("M"&amp;ROW())&gt;INDIRECT("K"&amp;ROW()),AND(INDIRECT("L"&amp;ROW())="No",INDIRECT("M"&amp;ROW())&gt;0),INDIRECT("E"&amp;ROW())&lt;0)</f>
        <v>0</v>
      </c>
    </row>
    <row r="169" spans="3:16">
      <c r="C169" s="19"/>
      <c r="D169" s="19"/>
      <c r="E169" s="57"/>
      <c r="G169" s="56" t="str">
        <f t="shared" ca="1" si="15"/>
        <v>-</v>
      </c>
      <c r="H169" s="56" t="str">
        <f t="shared" ca="1" si="16"/>
        <v>-</v>
      </c>
      <c r="I169" s="56" t="str">
        <f t="shared" ca="1" si="17"/>
        <v>-</v>
      </c>
      <c r="K169" s="56" t="str">
        <f t="shared" si="14"/>
        <v>-</v>
      </c>
      <c r="L169" s="58"/>
      <c r="M169" s="20"/>
      <c r="N169" s="56" t="str">
        <f t="shared" si="18"/>
        <v>-</v>
      </c>
      <c r="O169" s="56" t="str">
        <f t="shared" ca="1" si="19"/>
        <v>-</v>
      </c>
      <c r="P169" s="36" t="b" cm="1">
        <f t="array" aca="1" ref="P169" ca="1">OR(INDIRECT("M"&amp;ROW())&gt;30000,INDIRECT("M"&amp;ROW())&gt;INDIRECT("K"&amp;ROW()),AND(INDIRECT("L"&amp;ROW())="No",INDIRECT("M"&amp;ROW())&gt;0),INDIRECT("E"&amp;ROW())&lt;0)</f>
        <v>0</v>
      </c>
    </row>
    <row r="170" spans="3:16">
      <c r="C170" s="19"/>
      <c r="D170" s="19"/>
      <c r="E170" s="57"/>
      <c r="G170" s="56" t="str">
        <f t="shared" ca="1" si="15"/>
        <v>-</v>
      </c>
      <c r="H170" s="56" t="str">
        <f t="shared" ca="1" si="16"/>
        <v>-</v>
      </c>
      <c r="I170" s="56" t="str">
        <f t="shared" ca="1" si="17"/>
        <v>-</v>
      </c>
      <c r="K170" s="56" t="str">
        <f t="shared" si="14"/>
        <v>-</v>
      </c>
      <c r="L170" s="58"/>
      <c r="M170" s="20"/>
      <c r="N170" s="56" t="str">
        <f t="shared" si="18"/>
        <v>-</v>
      </c>
      <c r="O170" s="56" t="str">
        <f t="shared" ca="1" si="19"/>
        <v>-</v>
      </c>
      <c r="P170" s="36" t="b" cm="1">
        <f t="array" aca="1" ref="P170" ca="1">OR(INDIRECT("M"&amp;ROW())&gt;30000,INDIRECT("M"&amp;ROW())&gt;INDIRECT("K"&amp;ROW()),AND(INDIRECT("L"&amp;ROW())="No",INDIRECT("M"&amp;ROW())&gt;0),INDIRECT("E"&amp;ROW())&lt;0)</f>
        <v>0</v>
      </c>
    </row>
    <row r="171" spans="3:16">
      <c r="C171" s="19"/>
      <c r="D171" s="19"/>
      <c r="E171" s="57"/>
      <c r="G171" s="56" t="str">
        <f t="shared" ca="1" si="15"/>
        <v>-</v>
      </c>
      <c r="H171" s="56" t="str">
        <f t="shared" ca="1" si="16"/>
        <v>-</v>
      </c>
      <c r="I171" s="56" t="str">
        <f t="shared" ca="1" si="17"/>
        <v>-</v>
      </c>
      <c r="K171" s="56" t="str">
        <f t="shared" si="14"/>
        <v>-</v>
      </c>
      <c r="L171" s="58"/>
      <c r="M171" s="20"/>
      <c r="N171" s="56" t="str">
        <f t="shared" si="18"/>
        <v>-</v>
      </c>
      <c r="O171" s="56" t="str">
        <f t="shared" ca="1" si="19"/>
        <v>-</v>
      </c>
      <c r="P171" s="36" t="b" cm="1">
        <f t="array" aca="1" ref="P171" ca="1">OR(INDIRECT("M"&amp;ROW())&gt;30000,INDIRECT("M"&amp;ROW())&gt;INDIRECT("K"&amp;ROW()),AND(INDIRECT("L"&amp;ROW())="No",INDIRECT("M"&amp;ROW())&gt;0),INDIRECT("E"&amp;ROW())&lt;0)</f>
        <v>0</v>
      </c>
    </row>
    <row r="172" spans="3:16">
      <c r="C172" s="19"/>
      <c r="D172" s="19"/>
      <c r="E172" s="57"/>
      <c r="G172" s="56" t="str">
        <f t="shared" ca="1" si="15"/>
        <v>-</v>
      </c>
      <c r="H172" s="56" t="str">
        <f t="shared" ca="1" si="16"/>
        <v>-</v>
      </c>
      <c r="I172" s="56" t="str">
        <f t="shared" ca="1" si="17"/>
        <v>-</v>
      </c>
      <c r="K172" s="56" t="str">
        <f t="shared" si="14"/>
        <v>-</v>
      </c>
      <c r="L172" s="58"/>
      <c r="M172" s="20"/>
      <c r="N172" s="56" t="str">
        <f t="shared" si="18"/>
        <v>-</v>
      </c>
      <c r="O172" s="56" t="str">
        <f t="shared" ca="1" si="19"/>
        <v>-</v>
      </c>
      <c r="P172" s="36" t="b" cm="1">
        <f t="array" aca="1" ref="P172" ca="1">OR(INDIRECT("M"&amp;ROW())&gt;30000,INDIRECT("M"&amp;ROW())&gt;INDIRECT("K"&amp;ROW()),AND(INDIRECT("L"&amp;ROW())="No",INDIRECT("M"&amp;ROW())&gt;0),INDIRECT("E"&amp;ROW())&lt;0)</f>
        <v>0</v>
      </c>
    </row>
    <row r="173" spans="3:16">
      <c r="C173" s="19"/>
      <c r="D173" s="19"/>
      <c r="E173" s="57"/>
      <c r="G173" s="56" t="str">
        <f t="shared" ca="1" si="15"/>
        <v>-</v>
      </c>
      <c r="H173" s="56" t="str">
        <f t="shared" ca="1" si="16"/>
        <v>-</v>
      </c>
      <c r="I173" s="56" t="str">
        <f t="shared" ca="1" si="17"/>
        <v>-</v>
      </c>
      <c r="K173" s="56" t="str">
        <f t="shared" si="14"/>
        <v>-</v>
      </c>
      <c r="L173" s="58"/>
      <c r="M173" s="20"/>
      <c r="N173" s="56" t="str">
        <f t="shared" si="18"/>
        <v>-</v>
      </c>
      <c r="O173" s="56" t="str">
        <f t="shared" ca="1" si="19"/>
        <v>-</v>
      </c>
      <c r="P173" s="36" t="b" cm="1">
        <f t="array" aca="1" ref="P173" ca="1">OR(INDIRECT("M"&amp;ROW())&gt;30000,INDIRECT("M"&amp;ROW())&gt;INDIRECT("K"&amp;ROW()),AND(INDIRECT("L"&amp;ROW())="No",INDIRECT("M"&amp;ROW())&gt;0),INDIRECT("E"&amp;ROW())&lt;0)</f>
        <v>0</v>
      </c>
    </row>
    <row r="174" spans="3:16">
      <c r="C174" s="19"/>
      <c r="D174" s="19"/>
      <c r="E174" s="57"/>
      <c r="G174" s="56" t="str">
        <f t="shared" ca="1" si="15"/>
        <v>-</v>
      </c>
      <c r="H174" s="56" t="str">
        <f t="shared" ca="1" si="16"/>
        <v>-</v>
      </c>
      <c r="I174" s="56" t="str">
        <f t="shared" ca="1" si="17"/>
        <v>-</v>
      </c>
      <c r="K174" s="56" t="str">
        <f t="shared" si="14"/>
        <v>-</v>
      </c>
      <c r="L174" s="58"/>
      <c r="M174" s="20"/>
      <c r="N174" s="56" t="str">
        <f t="shared" si="18"/>
        <v>-</v>
      </c>
      <c r="O174" s="56" t="str">
        <f t="shared" ca="1" si="19"/>
        <v>-</v>
      </c>
      <c r="P174" s="36" t="b" cm="1">
        <f t="array" aca="1" ref="P174" ca="1">OR(INDIRECT("M"&amp;ROW())&gt;30000,INDIRECT("M"&amp;ROW())&gt;INDIRECT("K"&amp;ROW()),AND(INDIRECT("L"&amp;ROW())="No",INDIRECT("M"&amp;ROW())&gt;0),INDIRECT("E"&amp;ROW())&lt;0)</f>
        <v>0</v>
      </c>
    </row>
    <row r="175" spans="3:16">
      <c r="C175" s="19"/>
      <c r="D175" s="19"/>
      <c r="E175" s="57"/>
      <c r="G175" s="56" t="str">
        <f t="shared" ca="1" si="15"/>
        <v>-</v>
      </c>
      <c r="H175" s="56" t="str">
        <f t="shared" ca="1" si="16"/>
        <v>-</v>
      </c>
      <c r="I175" s="56" t="str">
        <f t="shared" ca="1" si="17"/>
        <v>-</v>
      </c>
      <c r="K175" s="56" t="str">
        <f t="shared" si="14"/>
        <v>-</v>
      </c>
      <c r="L175" s="58"/>
      <c r="M175" s="20"/>
      <c r="N175" s="56" t="str">
        <f t="shared" si="18"/>
        <v>-</v>
      </c>
      <c r="O175" s="56" t="str">
        <f t="shared" ca="1" si="19"/>
        <v>-</v>
      </c>
      <c r="P175" s="36" t="b" cm="1">
        <f t="array" aca="1" ref="P175" ca="1">OR(INDIRECT("M"&amp;ROW())&gt;30000,INDIRECT("M"&amp;ROW())&gt;INDIRECT("K"&amp;ROW()),AND(INDIRECT("L"&amp;ROW())="No",INDIRECT("M"&amp;ROW())&gt;0),INDIRECT("E"&amp;ROW())&lt;0)</f>
        <v>0</v>
      </c>
    </row>
    <row r="176" spans="3:16">
      <c r="C176" s="19"/>
      <c r="D176" s="19"/>
      <c r="E176" s="57"/>
      <c r="G176" s="56" t="str">
        <f t="shared" ca="1" si="15"/>
        <v>-</v>
      </c>
      <c r="H176" s="56" t="str">
        <f t="shared" ca="1" si="16"/>
        <v>-</v>
      </c>
      <c r="I176" s="56" t="str">
        <f t="shared" ca="1" si="17"/>
        <v>-</v>
      </c>
      <c r="K176" s="56" t="str">
        <f t="shared" si="14"/>
        <v>-</v>
      </c>
      <c r="L176" s="58"/>
      <c r="M176" s="20"/>
      <c r="N176" s="56" t="str">
        <f t="shared" si="18"/>
        <v>-</v>
      </c>
      <c r="O176" s="56" t="str">
        <f t="shared" ca="1" si="19"/>
        <v>-</v>
      </c>
      <c r="P176" s="36" t="b" cm="1">
        <f t="array" aca="1" ref="P176" ca="1">OR(INDIRECT("M"&amp;ROW())&gt;30000,INDIRECT("M"&amp;ROW())&gt;INDIRECT("K"&amp;ROW()),AND(INDIRECT("L"&amp;ROW())="No",INDIRECT("M"&amp;ROW())&gt;0),INDIRECT("E"&amp;ROW())&lt;0)</f>
        <v>0</v>
      </c>
    </row>
    <row r="177" spans="2:16">
      <c r="C177" s="19"/>
      <c r="D177" s="19"/>
      <c r="E177" s="57"/>
      <c r="G177" s="56" t="str">
        <f ca="1">IFERROR(E177*$D$151/$E$187,"-")</f>
        <v>-</v>
      </c>
      <c r="H177" s="56" t="str">
        <f ca="1">IFERROR(E177*$E$151/$E$187,"-")</f>
        <v>-</v>
      </c>
      <c r="I177" s="56" t="str">
        <f ca="1">IFERROR(E177*$F$151/$E$187,"-")</f>
        <v>-</v>
      </c>
      <c r="K177" s="56" t="str">
        <f t="shared" si="14"/>
        <v>-</v>
      </c>
      <c r="L177" s="58"/>
      <c r="M177" s="20"/>
      <c r="N177" s="56" t="str">
        <f t="shared" si="18"/>
        <v>-</v>
      </c>
      <c r="O177" s="56" t="str">
        <f t="shared" ca="1" si="19"/>
        <v>-</v>
      </c>
      <c r="P177" s="36" t="b" cm="1">
        <f t="array" aca="1" ref="P177" ca="1">OR(INDIRECT("M"&amp;ROW())&gt;30000,INDIRECT("M"&amp;ROW())&gt;INDIRECT("K"&amp;ROW()),AND(INDIRECT("L"&amp;ROW())="No",INDIRECT("M"&amp;ROW())&gt;0),INDIRECT("E"&amp;ROW())&lt;0)</f>
        <v>0</v>
      </c>
    </row>
    <row r="178" spans="2:16">
      <c r="C178" s="19"/>
      <c r="D178" s="19"/>
      <c r="E178" s="57"/>
      <c r="G178" s="56" t="str">
        <f ca="1">IFERROR(E178*$D$151/$E$187,"-")</f>
        <v>-</v>
      </c>
      <c r="H178" s="56" t="str">
        <f ca="1">IFERROR(E178*$E$151/$E$187,"-")</f>
        <v>-</v>
      </c>
      <c r="I178" s="56" t="str">
        <f ca="1">IFERROR(E178*$F$151/$E$187,"-")</f>
        <v>-</v>
      </c>
      <c r="K178" s="56" t="str">
        <f t="shared" si="14"/>
        <v>-</v>
      </c>
      <c r="L178" s="58"/>
      <c r="M178" s="20"/>
      <c r="N178" s="56" t="str">
        <f t="shared" si="18"/>
        <v>-</v>
      </c>
      <c r="O178" s="56" t="str">
        <f t="shared" ca="1" si="19"/>
        <v>-</v>
      </c>
      <c r="P178" s="36" t="b" cm="1">
        <f t="array" aca="1" ref="P178" ca="1">OR(INDIRECT("M"&amp;ROW())&gt;30000,INDIRECT("M"&amp;ROW())&gt;INDIRECT("K"&amp;ROW()),AND(INDIRECT("L"&amp;ROW())="No",INDIRECT("M"&amp;ROW())&gt;0),INDIRECT("E"&amp;ROW())&lt;0)</f>
        <v>0</v>
      </c>
    </row>
    <row r="179" spans="2:16">
      <c r="C179" s="19"/>
      <c r="D179" s="19"/>
      <c r="E179" s="57"/>
      <c r="G179" s="56" t="str">
        <f t="shared" ca="1" si="15"/>
        <v>-</v>
      </c>
      <c r="H179" s="56" t="str">
        <f t="shared" ca="1" si="16"/>
        <v>-</v>
      </c>
      <c r="I179" s="56" t="str">
        <f t="shared" ca="1" si="17"/>
        <v>-</v>
      </c>
      <c r="K179" s="56" t="str">
        <f t="shared" si="14"/>
        <v>-</v>
      </c>
      <c r="L179" s="58"/>
      <c r="M179" s="20"/>
      <c r="N179" s="56" t="str">
        <f t="shared" si="18"/>
        <v>-</v>
      </c>
      <c r="O179" s="56" t="str">
        <f t="shared" ca="1" si="19"/>
        <v>-</v>
      </c>
      <c r="P179" s="36" t="b" cm="1">
        <f t="array" aca="1" ref="P179" ca="1">OR(INDIRECT("M"&amp;ROW())&gt;30000,INDIRECT("M"&amp;ROW())&gt;INDIRECT("K"&amp;ROW()),AND(INDIRECT("L"&amp;ROW())="No",INDIRECT("M"&amp;ROW())&gt;0),INDIRECT("E"&amp;ROW())&lt;0)</f>
        <v>0</v>
      </c>
    </row>
    <row r="180" spans="2:16">
      <c r="C180" s="19"/>
      <c r="D180" s="19"/>
      <c r="E180" s="57"/>
      <c r="G180" s="56" t="str">
        <f t="shared" ca="1" si="15"/>
        <v>-</v>
      </c>
      <c r="H180" s="56" t="str">
        <f t="shared" ca="1" si="16"/>
        <v>-</v>
      </c>
      <c r="I180" s="56" t="str">
        <f t="shared" ca="1" si="17"/>
        <v>-</v>
      </c>
      <c r="K180" s="56" t="str">
        <f t="shared" si="14"/>
        <v>-</v>
      </c>
      <c r="L180" s="58"/>
      <c r="M180" s="20"/>
      <c r="N180" s="56" t="str">
        <f t="shared" si="18"/>
        <v>-</v>
      </c>
      <c r="O180" s="56" t="str">
        <f t="shared" ca="1" si="19"/>
        <v>-</v>
      </c>
      <c r="P180" s="36" t="b" cm="1">
        <f t="array" aca="1" ref="P180" ca="1">OR(INDIRECT("M"&amp;ROW())&gt;30000,INDIRECT("M"&amp;ROW())&gt;INDIRECT("K"&amp;ROW()),AND(INDIRECT("L"&amp;ROW())="No",INDIRECT("M"&amp;ROW())&gt;0),INDIRECT("E"&amp;ROW())&lt;0)</f>
        <v>0</v>
      </c>
    </row>
    <row r="181" spans="2:16">
      <c r="C181" s="19"/>
      <c r="D181" s="19"/>
      <c r="E181" s="57"/>
      <c r="G181" s="56" t="str">
        <f t="shared" ca="1" si="15"/>
        <v>-</v>
      </c>
      <c r="H181" s="56" t="str">
        <f t="shared" ca="1" si="16"/>
        <v>-</v>
      </c>
      <c r="I181" s="56" t="str">
        <f t="shared" ca="1" si="17"/>
        <v>-</v>
      </c>
      <c r="K181" s="56" t="str">
        <f t="shared" si="14"/>
        <v>-</v>
      </c>
      <c r="L181" s="58"/>
      <c r="M181" s="20"/>
      <c r="N181" s="56" t="str">
        <f t="shared" si="18"/>
        <v>-</v>
      </c>
      <c r="O181" s="56" t="str">
        <f t="shared" ca="1" si="19"/>
        <v>-</v>
      </c>
      <c r="P181" s="36" t="b" cm="1">
        <f t="array" aca="1" ref="P181" ca="1">OR(INDIRECT("M"&amp;ROW())&gt;30000,INDIRECT("M"&amp;ROW())&gt;INDIRECT("K"&amp;ROW()),AND(INDIRECT("L"&amp;ROW())="No",INDIRECT("M"&amp;ROW())&gt;0),INDIRECT("E"&amp;ROW())&lt;0)</f>
        <v>0</v>
      </c>
    </row>
    <row r="182" spans="2:16">
      <c r="C182" s="19"/>
      <c r="D182" s="19"/>
      <c r="E182" s="57"/>
      <c r="G182" s="56" t="str">
        <f t="shared" ca="1" si="15"/>
        <v>-</v>
      </c>
      <c r="H182" s="56" t="str">
        <f t="shared" ca="1" si="16"/>
        <v>-</v>
      </c>
      <c r="I182" s="56" t="str">
        <f t="shared" ca="1" si="17"/>
        <v>-</v>
      </c>
      <c r="K182" s="56" t="str">
        <f t="shared" si="14"/>
        <v>-</v>
      </c>
      <c r="L182" s="58"/>
      <c r="M182" s="20"/>
      <c r="N182" s="56" t="str">
        <f t="shared" si="18"/>
        <v>-</v>
      </c>
      <c r="O182" s="56" t="str">
        <f t="shared" ca="1" si="19"/>
        <v>-</v>
      </c>
      <c r="P182" s="36" t="b" cm="1">
        <f t="array" aca="1" ref="P182" ca="1">OR(INDIRECT("M"&amp;ROW())&gt;30000,INDIRECT("M"&amp;ROW())&gt;INDIRECT("K"&amp;ROW()),AND(INDIRECT("L"&amp;ROW())="No",INDIRECT("M"&amp;ROW())&gt;0),INDIRECT("E"&amp;ROW())&lt;0)</f>
        <v>0</v>
      </c>
    </row>
    <row r="183" spans="2:16">
      <c r="C183" s="19"/>
      <c r="D183" s="19"/>
      <c r="E183" s="57"/>
      <c r="G183" s="56" t="str">
        <f t="shared" ca="1" si="15"/>
        <v>-</v>
      </c>
      <c r="H183" s="56" t="str">
        <f t="shared" ca="1" si="16"/>
        <v>-</v>
      </c>
      <c r="I183" s="56" t="str">
        <f t="shared" ca="1" si="17"/>
        <v>-</v>
      </c>
      <c r="K183" s="56" t="str">
        <f t="shared" si="14"/>
        <v>-</v>
      </c>
      <c r="L183" s="58"/>
      <c r="M183" s="20"/>
      <c r="N183" s="56" t="str">
        <f t="shared" si="18"/>
        <v>-</v>
      </c>
      <c r="O183" s="56" t="str">
        <f t="shared" ca="1" si="19"/>
        <v>-</v>
      </c>
      <c r="P183" s="36" t="b" cm="1">
        <f t="array" aca="1" ref="P183" ca="1">OR(INDIRECT("M"&amp;ROW())&gt;30000,INDIRECT("M"&amp;ROW())&gt;INDIRECT("K"&amp;ROW()),AND(INDIRECT("L"&amp;ROW())="No",INDIRECT("M"&amp;ROW())&gt;0),INDIRECT("E"&amp;ROW())&lt;0)</f>
        <v>0</v>
      </c>
    </row>
    <row r="184" spans="2:16">
      <c r="C184" s="19"/>
      <c r="D184" s="19"/>
      <c r="E184" s="57"/>
      <c r="G184" s="56" t="str">
        <f t="shared" ca="1" si="15"/>
        <v>-</v>
      </c>
      <c r="H184" s="56" t="str">
        <f t="shared" ca="1" si="16"/>
        <v>-</v>
      </c>
      <c r="I184" s="56" t="str">
        <f t="shared" ca="1" si="17"/>
        <v>-</v>
      </c>
      <c r="K184" s="56" t="str">
        <f t="shared" si="14"/>
        <v>-</v>
      </c>
      <c r="L184" s="58"/>
      <c r="M184" s="20"/>
      <c r="N184" s="56" t="str">
        <f t="shared" si="18"/>
        <v>-</v>
      </c>
      <c r="O184" s="56" t="str">
        <f t="shared" ca="1" si="19"/>
        <v>-</v>
      </c>
      <c r="P184" s="36" t="b" cm="1">
        <f t="array" aca="1" ref="P184" ca="1">OR(INDIRECT("M"&amp;ROW())&gt;30000,INDIRECT("M"&amp;ROW())&gt;INDIRECT("K"&amp;ROW()),AND(INDIRECT("L"&amp;ROW())="No",INDIRECT("M"&amp;ROW())&gt;0),INDIRECT("E"&amp;ROW())&lt;0)</f>
        <v>0</v>
      </c>
    </row>
    <row r="185" spans="2:16">
      <c r="C185" s="19"/>
      <c r="D185" s="19"/>
      <c r="E185" s="57"/>
      <c r="G185" s="56" t="str">
        <f t="shared" ca="1" si="15"/>
        <v>-</v>
      </c>
      <c r="H185" s="56" t="str">
        <f t="shared" ca="1" si="16"/>
        <v>-</v>
      </c>
      <c r="I185" s="56" t="str">
        <f t="shared" ca="1" si="17"/>
        <v>-</v>
      </c>
      <c r="K185" s="56" t="str">
        <f t="shared" si="14"/>
        <v>-</v>
      </c>
      <c r="L185" s="58"/>
      <c r="M185" s="20"/>
      <c r="N185" s="56" t="str">
        <f t="shared" si="18"/>
        <v>-</v>
      </c>
      <c r="O185" s="56" t="str">
        <f t="shared" ca="1" si="19"/>
        <v>-</v>
      </c>
      <c r="P185" s="36" t="b" cm="1">
        <f t="array" aca="1" ref="P185" ca="1">OR(INDIRECT("M"&amp;ROW())&gt;30000,INDIRECT("M"&amp;ROW())&gt;INDIRECT("K"&amp;ROW()),AND(INDIRECT("L"&amp;ROW())="No",INDIRECT("M"&amp;ROW())&gt;0),INDIRECT("E"&amp;ROW())&lt;0)</f>
        <v>0</v>
      </c>
    </row>
    <row r="186" spans="2:16">
      <c r="C186" s="19"/>
      <c r="D186" s="19"/>
      <c r="E186" s="57"/>
      <c r="G186" s="56" t="str">
        <f t="shared" ca="1" si="15"/>
        <v>-</v>
      </c>
      <c r="H186" s="56" t="str">
        <f t="shared" ca="1" si="16"/>
        <v>-</v>
      </c>
      <c r="I186" s="56" t="str">
        <f t="shared" ca="1" si="17"/>
        <v>-</v>
      </c>
      <c r="K186" s="56" t="str">
        <f t="shared" si="14"/>
        <v>-</v>
      </c>
      <c r="L186" s="58"/>
      <c r="M186" s="20"/>
      <c r="N186" s="56" t="str">
        <f t="shared" si="18"/>
        <v>-</v>
      </c>
      <c r="O186" s="56" t="str">
        <f t="shared" ca="1" si="19"/>
        <v>-</v>
      </c>
      <c r="P186" s="36" t="b" cm="1">
        <f t="array" aca="1" ref="P186" ca="1">OR(INDIRECT("M"&amp;ROW())&gt;30000,INDIRECT("M"&amp;ROW())&gt;INDIRECT("K"&amp;ROW()),AND(INDIRECT("L"&amp;ROW())="No",INDIRECT("M"&amp;ROW())&gt;0),INDIRECT("E"&amp;ROW())&lt;0)</f>
        <v>0</v>
      </c>
    </row>
    <row r="187" spans="2:16" customFormat="1" ht="15.75">
      <c r="C187" s="43" t="s">
        <v>11</v>
      </c>
      <c r="D187" s="37"/>
      <c r="E187" s="83">
        <f>SUM(E157:E186)</f>
        <v>0</v>
      </c>
      <c r="F187" s="84"/>
      <c r="G187" s="14">
        <f ca="1">SUM(G157:G186)</f>
        <v>0</v>
      </c>
      <c r="H187" s="14">
        <f ca="1">SUM(H157:H186)</f>
        <v>0</v>
      </c>
      <c r="I187" s="14">
        <f ca="1">SUM(I157:I186)</f>
        <v>0</v>
      </c>
      <c r="K187" s="14">
        <f>SUM(K157:K186)</f>
        <v>0</v>
      </c>
      <c r="L187" s="59"/>
      <c r="M187" s="28">
        <f>SUM(M157:M186)</f>
        <v>0</v>
      </c>
      <c r="N187" s="14">
        <f>SUM(N157:N186)</f>
        <v>0</v>
      </c>
      <c r="O187" s="38">
        <f ca="1">SUM(O157:O186)</f>
        <v>0</v>
      </c>
      <c r="P187" s="50" t="b">
        <f>OR(M187&gt;400000,M187&lt;10000)</f>
        <v>1</v>
      </c>
    </row>
    <row r="188" spans="2:16">
      <c r="D188" s="8"/>
      <c r="F188" s="85"/>
    </row>
    <row r="189" spans="2:16">
      <c r="B189" s="24"/>
      <c r="C189" s="24"/>
      <c r="D189" s="24"/>
      <c r="E189" s="24"/>
      <c r="F189" s="24"/>
      <c r="G189" s="24"/>
      <c r="H189" s="24"/>
      <c r="I189" s="24"/>
      <c r="J189" s="24"/>
      <c r="K189" s="24"/>
    </row>
    <row r="190" spans="2:16">
      <c r="C190" s="78" t="s">
        <v>29</v>
      </c>
    </row>
    <row r="191" spans="2:16" ht="15.75" thickBot="1">
      <c r="C191" s="80" t="s">
        <v>30</v>
      </c>
    </row>
    <row r="192" spans="2:16" ht="15.75" thickBot="1"/>
    <row r="193" spans="3:12" ht="36" customHeight="1" thickTop="1">
      <c r="C193" s="112" t="s">
        <v>45</v>
      </c>
      <c r="D193" s="60"/>
      <c r="E193" s="60" t="s">
        <v>31</v>
      </c>
      <c r="F193" s="60"/>
      <c r="G193" s="61"/>
    </row>
    <row r="194" spans="3:12" ht="36" customHeight="1">
      <c r="C194" s="113"/>
      <c r="D194" s="62"/>
      <c r="E194" s="109" t="s">
        <v>49</v>
      </c>
      <c r="F194" s="110"/>
      <c r="G194" s="63"/>
    </row>
    <row r="195" spans="3:12" ht="99" customHeight="1">
      <c r="C195" s="64" t="s">
        <v>91</v>
      </c>
      <c r="D195" s="31" t="s">
        <v>46</v>
      </c>
      <c r="E195" s="31" t="s">
        <v>50</v>
      </c>
      <c r="F195" s="31" t="s">
        <v>57</v>
      </c>
      <c r="G195" s="65" t="s">
        <v>17</v>
      </c>
      <c r="K195" s="111"/>
      <c r="L195" s="111"/>
    </row>
    <row r="196" spans="3:12">
      <c r="C196" s="66" t="s">
        <v>0</v>
      </c>
      <c r="D196" s="67">
        <f t="shared" ref="D196:D210" ca="1" si="20">D135</f>
        <v>0</v>
      </c>
      <c r="E196" s="68" t="str">
        <f ca="1">IFERROR(IF(Tabella7[[#This Row],[
IMPORTO
esclusi oneri fiscali  
(B)
'[€']  ]]&lt;&gt;0,"Fondi propri","-"),"-")</f>
        <v>Fondi propri</v>
      </c>
      <c r="F196" s="69" t="str">
        <f ca="1">IFERROR($N$187*(Tabella7[[#This Row],[IMPORTO 
esclusi oneri fiscali  
(A)
'[€'] ]]/$D$107),"-")</f>
        <v>-</v>
      </c>
      <c r="G196" s="70" t="str">
        <f ca="1">IFERROR(D196-F196,"-")</f>
        <v>-</v>
      </c>
    </row>
    <row r="197" spans="3:12">
      <c r="C197" s="66" t="s">
        <v>6</v>
      </c>
      <c r="D197" s="67">
        <f t="shared" ca="1" si="20"/>
        <v>0</v>
      </c>
      <c r="E197" s="68" t="str">
        <f ca="1">IFERROR(IF(Tabella7[[#This Row],[
IMPORTO
esclusi oneri fiscali  
(B)
'[€']  ]]&lt;&gt;0,"Fondi propri","-"),"-")</f>
        <v>Fondi propri</v>
      </c>
      <c r="F197" s="69" t="str">
        <f ca="1">IFERROR($N$187*(Tabella7[[#This Row],[IMPORTO 
esclusi oneri fiscali  
(A)
'[€'] ]]/$D$107),"-")</f>
        <v>-</v>
      </c>
      <c r="G197" s="70" t="str">
        <f t="shared" ref="G197:G210" ca="1" si="21">IFERROR(D197-F197,"-")</f>
        <v>-</v>
      </c>
    </row>
    <row r="198" spans="3:12">
      <c r="C198" s="66" t="s">
        <v>1</v>
      </c>
      <c r="D198" s="67">
        <f t="shared" ca="1" si="20"/>
        <v>0</v>
      </c>
      <c r="E198" s="68" t="str">
        <f ca="1">IFERROR(IF(Tabella7[[#This Row],[
IMPORTO
esclusi oneri fiscali  
(B)
'[€']  ]]&lt;&gt;0,"Fondi propri","-"),"-")</f>
        <v>Fondi propri</v>
      </c>
      <c r="F198" s="69" t="str">
        <f ca="1">IFERROR($N$187*(Tabella7[[#This Row],[IMPORTO 
esclusi oneri fiscali  
(A)
'[€'] ]]/$D$107),"-")</f>
        <v>-</v>
      </c>
      <c r="G198" s="70" t="str">
        <f t="shared" ca="1" si="21"/>
        <v>-</v>
      </c>
    </row>
    <row r="199" spans="3:12">
      <c r="C199" s="66" t="s">
        <v>9</v>
      </c>
      <c r="D199" s="67">
        <f t="shared" ca="1" si="20"/>
        <v>0</v>
      </c>
      <c r="E199" s="68" t="str">
        <f ca="1">IFERROR(IF(Tabella7[[#This Row],[
IMPORTO
esclusi oneri fiscali  
(B)
'[€']  ]]&lt;&gt;0,"Fondi propri","-"),"-")</f>
        <v>Fondi propri</v>
      </c>
      <c r="F199" s="69" t="str">
        <f ca="1">IFERROR($N$187*(Tabella7[[#This Row],[IMPORTO 
esclusi oneri fiscali  
(A)
'[€'] ]]/$D$107),"-")</f>
        <v>-</v>
      </c>
      <c r="G199" s="70" t="str">
        <f t="shared" ca="1" si="21"/>
        <v>-</v>
      </c>
    </row>
    <row r="200" spans="3:12">
      <c r="C200" s="66" t="s">
        <v>20</v>
      </c>
      <c r="D200" s="67">
        <f t="shared" ca="1" si="20"/>
        <v>0</v>
      </c>
      <c r="E200" s="68" t="str">
        <f ca="1">IFERROR(IF(Tabella7[[#This Row],[
IMPORTO
esclusi oneri fiscali  
(B)
'[€']  ]]&lt;&gt;0,"Fondi propri","-"),"-")</f>
        <v>Fondi propri</v>
      </c>
      <c r="F200" s="69" t="str">
        <f ca="1">IFERROR($N$187*(Tabella7[[#This Row],[IMPORTO 
esclusi oneri fiscali  
(A)
'[€'] ]]/$D$107),"-")</f>
        <v>-</v>
      </c>
      <c r="G200" s="70" t="str">
        <f t="shared" ca="1" si="21"/>
        <v>-</v>
      </c>
    </row>
    <row r="201" spans="3:12">
      <c r="C201" s="66" t="s">
        <v>21</v>
      </c>
      <c r="D201" s="67">
        <f t="shared" ca="1" si="20"/>
        <v>0</v>
      </c>
      <c r="E201" s="68" t="str">
        <f ca="1">IFERROR(IF(Tabella7[[#This Row],[
IMPORTO
esclusi oneri fiscali  
(B)
'[€']  ]]&lt;&gt;0,"Fondi propri","-"),"-")</f>
        <v>Fondi propri</v>
      </c>
      <c r="F201" s="69" t="str">
        <f ca="1">IFERROR($N$187*(Tabella7[[#This Row],[IMPORTO 
esclusi oneri fiscali  
(A)
'[€'] ]]/$D$107),"-")</f>
        <v>-</v>
      </c>
      <c r="G201" s="70" t="str">
        <f t="shared" ca="1" si="21"/>
        <v>-</v>
      </c>
    </row>
    <row r="202" spans="3:12">
      <c r="C202" s="66" t="s">
        <v>19</v>
      </c>
      <c r="D202" s="67">
        <f t="shared" ca="1" si="20"/>
        <v>0</v>
      </c>
      <c r="E202" s="68" t="str">
        <f ca="1">IFERROR(IF(Tabella7[[#This Row],[
IMPORTO
esclusi oneri fiscali  
(B)
'[€']  ]]&lt;&gt;0,"Fondi propri","-"),"-")</f>
        <v>Fondi propri</v>
      </c>
      <c r="F202" s="69" t="str">
        <f ca="1">IFERROR($N$187*(Tabella7[[#This Row],[IMPORTO 
esclusi oneri fiscali  
(A)
'[€'] ]]/$D$107),"-")</f>
        <v>-</v>
      </c>
      <c r="G202" s="70" t="str">
        <f t="shared" ca="1" si="21"/>
        <v>-</v>
      </c>
    </row>
    <row r="203" spans="3:12">
      <c r="C203" s="66" t="s">
        <v>2</v>
      </c>
      <c r="D203" s="67">
        <f t="shared" ca="1" si="20"/>
        <v>0</v>
      </c>
      <c r="E203" s="68" t="str">
        <f ca="1">IFERROR(IF(Tabella7[[#This Row],[
IMPORTO
esclusi oneri fiscali  
(B)
'[€']  ]]&lt;&gt;0,"Fondi propri","-"),"-")</f>
        <v>Fondi propri</v>
      </c>
      <c r="F203" s="69" t="str">
        <f ca="1">IFERROR($N$187*(Tabella7[[#This Row],[IMPORTO 
esclusi oneri fiscali  
(A)
'[€'] ]]/$D$107),"-")</f>
        <v>-</v>
      </c>
      <c r="G203" s="70" t="str">
        <f t="shared" ca="1" si="21"/>
        <v>-</v>
      </c>
    </row>
    <row r="204" spans="3:12">
      <c r="C204" s="66" t="s">
        <v>7</v>
      </c>
      <c r="D204" s="67">
        <f t="shared" ca="1" si="20"/>
        <v>0</v>
      </c>
      <c r="E204" s="68" t="str">
        <f ca="1">IFERROR(IF(Tabella7[[#This Row],[
IMPORTO
esclusi oneri fiscali  
(B)
'[€']  ]]&lt;&gt;0,"Fondi propri","-"),"-")</f>
        <v>Fondi propri</v>
      </c>
      <c r="F204" s="69" t="str">
        <f ca="1">IFERROR($N$187*(Tabella7[[#This Row],[IMPORTO 
esclusi oneri fiscali  
(A)
'[€'] ]]/$D$107),"-")</f>
        <v>-</v>
      </c>
      <c r="G204" s="70" t="str">
        <f t="shared" ca="1" si="21"/>
        <v>-</v>
      </c>
    </row>
    <row r="205" spans="3:12" ht="30">
      <c r="C205" s="66" t="s">
        <v>8</v>
      </c>
      <c r="D205" s="67">
        <f t="shared" ca="1" si="20"/>
        <v>0</v>
      </c>
      <c r="E205" s="68" t="str">
        <f ca="1">IFERROR(IF(Tabella7[[#This Row],[
IMPORTO
esclusi oneri fiscali  
(B)
'[€']  ]]&lt;&gt;0,"Fondi propri","-"),"-")</f>
        <v>Fondi propri</v>
      </c>
      <c r="F205" s="69" t="str">
        <f ca="1">IFERROR($N$187*(Tabella7[[#This Row],[IMPORTO 
esclusi oneri fiscali  
(A)
'[€'] ]]/$D$107),"-")</f>
        <v>-</v>
      </c>
      <c r="G205" s="70" t="str">
        <f t="shared" ca="1" si="21"/>
        <v>-</v>
      </c>
    </row>
    <row r="206" spans="3:12" ht="30">
      <c r="C206" s="66" t="s">
        <v>47</v>
      </c>
      <c r="D206" s="67">
        <f t="shared" ca="1" si="20"/>
        <v>0</v>
      </c>
      <c r="E206" s="68" t="str">
        <f ca="1">IFERROR(IF(Tabella7[[#This Row],[
IMPORTO
esclusi oneri fiscali  
(B)
'[€']  ]]&lt;&gt;0,"Fondi propri","-"),"-")</f>
        <v>Fondi propri</v>
      </c>
      <c r="F206" s="69" t="str">
        <f ca="1">IFERROR($N$187*(Tabella7[[#This Row],[IMPORTO 
esclusi oneri fiscali  
(A)
'[€'] ]]/$D$107),"-")</f>
        <v>-</v>
      </c>
      <c r="G206" s="70" t="str">
        <f t="shared" ca="1" si="21"/>
        <v>-</v>
      </c>
    </row>
    <row r="207" spans="3:12" ht="30">
      <c r="C207" s="66" t="s">
        <v>48</v>
      </c>
      <c r="D207" s="67">
        <f t="shared" ca="1" si="20"/>
        <v>0</v>
      </c>
      <c r="E207" s="68" t="str">
        <f ca="1">IFERROR(IF(Tabella7[[#This Row],[
IMPORTO
esclusi oneri fiscali  
(B)
'[€']  ]]&lt;&gt;0,"Fondi propri","-"),"-")</f>
        <v>Fondi propri</v>
      </c>
      <c r="F207" s="69" t="str">
        <f ca="1">IFERROR($N$187*(Tabella7[[#This Row],[IMPORTO 
esclusi oneri fiscali  
(A)
'[€'] ]]/$D$107),"-")</f>
        <v>-</v>
      </c>
      <c r="G207" s="70" t="str">
        <f t="shared" ca="1" si="21"/>
        <v>-</v>
      </c>
    </row>
    <row r="208" spans="3:12">
      <c r="C208" s="66" t="s">
        <v>3</v>
      </c>
      <c r="D208" s="67">
        <f t="shared" ca="1" si="20"/>
        <v>0</v>
      </c>
      <c r="E208" s="68" t="str">
        <f ca="1">IFERROR(IF(Tabella7[[#This Row],[
IMPORTO
esclusi oneri fiscali  
(B)
'[€']  ]]&lt;&gt;0,"Fondi propri","-"),"-")</f>
        <v>Fondi propri</v>
      </c>
      <c r="F208" s="69" t="str">
        <f ca="1">IFERROR($N$187*(Tabella7[[#This Row],[IMPORTO 
esclusi oneri fiscali  
(A)
'[€'] ]]/$D$107),"-")</f>
        <v>-</v>
      </c>
      <c r="G208" s="70" t="str">
        <f t="shared" ca="1" si="21"/>
        <v>-</v>
      </c>
    </row>
    <row r="209" spans="3:9">
      <c r="C209" s="66" t="s">
        <v>5</v>
      </c>
      <c r="D209" s="67">
        <f t="shared" ca="1" si="20"/>
        <v>0</v>
      </c>
      <c r="E209" s="68" t="str">
        <f ca="1">IFERROR(IF(Tabella7[[#This Row],[
IMPORTO
esclusi oneri fiscali  
(B)
'[€']  ]]&lt;&gt;0,"Fondi propri","-"),"-")</f>
        <v>Fondi propri</v>
      </c>
      <c r="F209" s="69" t="str">
        <f ca="1">IFERROR($N$187*(Tabella7[[#This Row],[IMPORTO 
esclusi oneri fiscali  
(A)
'[€'] ]]/$D$107),"-")</f>
        <v>-</v>
      </c>
      <c r="G209" s="70" t="str">
        <f t="shared" ca="1" si="21"/>
        <v>-</v>
      </c>
      <c r="I209" s="27"/>
    </row>
    <row r="210" spans="3:9" ht="27.75" customHeight="1">
      <c r="C210" s="66" t="s">
        <v>4</v>
      </c>
      <c r="D210" s="67">
        <f t="shared" si="20"/>
        <v>0</v>
      </c>
      <c r="E210" s="68" t="str">
        <f>IFERROR(IF(Tabella7[[#This Row],[
IMPORTO
esclusi oneri fiscali  
(B)
'[€']  ]]&lt;&gt;0,"Fondi propri","-"),"-")</f>
        <v>Fondi propri</v>
      </c>
      <c r="F210" s="69" t="str">
        <f>IFERROR($N$187*(Tabella7[[#This Row],[IMPORTO 
esclusi oneri fiscali  
(A)
'[€'] ]]/$D$107),"-")</f>
        <v>-</v>
      </c>
      <c r="G210" s="70" t="str">
        <f t="shared" si="21"/>
        <v>-</v>
      </c>
      <c r="I210" s="3"/>
    </row>
    <row r="211" spans="3:9" ht="15.75">
      <c r="C211" s="30" t="s">
        <v>11</v>
      </c>
      <c r="D211" s="22">
        <f ca="1">SUM(D196:D210)</f>
        <v>0</v>
      </c>
      <c r="E211" s="71"/>
      <c r="F211" s="72">
        <f ca="1">SUM(F196:F210)</f>
        <v>0</v>
      </c>
      <c r="G211" s="72">
        <f ca="1">D211-F211</f>
        <v>0</v>
      </c>
    </row>
    <row r="213" spans="3:9" ht="17.25" customHeight="1">
      <c r="C213" s="89" t="s">
        <v>86</v>
      </c>
    </row>
    <row r="214" spans="3:9" ht="30">
      <c r="C214" s="45" t="s">
        <v>51</v>
      </c>
      <c r="D214" s="46" t="s">
        <v>55</v>
      </c>
    </row>
    <row r="215" spans="3:9" ht="24.95" customHeight="1">
      <c r="C215" s="47" t="s">
        <v>53</v>
      </c>
      <c r="D215" s="101">
        <f ca="1">SUM(G196:G208)</f>
        <v>0</v>
      </c>
    </row>
    <row r="216" spans="3:9" ht="24.95" customHeight="1">
      <c r="C216" s="88" t="s">
        <v>52</v>
      </c>
      <c r="D216" s="102" t="str">
        <f ca="1">G209</f>
        <v>-</v>
      </c>
      <c r="F216" s="23"/>
    </row>
    <row r="217" spans="3:9" ht="24.95" customHeight="1">
      <c r="C217" s="47" t="s">
        <v>54</v>
      </c>
      <c r="D217" s="103" t="str">
        <f>G210</f>
        <v>-</v>
      </c>
    </row>
    <row r="218" spans="3:9" ht="24.95" customHeight="1">
      <c r="C218" s="48" t="s">
        <v>60</v>
      </c>
      <c r="D218" s="49">
        <f ca="1">SUM(D215:D217)</f>
        <v>0</v>
      </c>
    </row>
  </sheetData>
  <sheetProtection sheet="1" formatCells="0" formatRows="0" insertHyperlinks="0" deleteRows="0"/>
  <dataConsolidate/>
  <mergeCells count="4">
    <mergeCell ref="L155:O155"/>
    <mergeCell ref="E194:F194"/>
    <mergeCell ref="K195:L195"/>
    <mergeCell ref="C193:C194"/>
  </mergeCells>
  <phoneticPr fontId="12" type="noConversion"/>
  <conditionalFormatting sqref="D104">
    <cfRule type="cellIs" dxfId="10" priority="117" operator="greaterThan">
      <formula>$M$2</formula>
    </cfRule>
  </conditionalFormatting>
  <conditionalFormatting sqref="D106">
    <cfRule type="cellIs" dxfId="9" priority="118" operator="greaterThan">
      <formula>$M$3</formula>
    </cfRule>
  </conditionalFormatting>
  <conditionalFormatting sqref="D107">
    <cfRule type="cellIs" dxfId="8" priority="119" operator="lessThan">
      <formula>$M$4</formula>
    </cfRule>
  </conditionalFormatting>
  <conditionalFormatting sqref="D151">
    <cfRule type="cellIs" dxfId="7" priority="120" operator="notEqual">
      <formula>$M$5</formula>
    </cfRule>
  </conditionalFormatting>
  <conditionalFormatting sqref="D216">
    <cfRule type="cellIs" dxfId="6" priority="123" operator="greaterThan">
      <formula>$M$9</formula>
    </cfRule>
  </conditionalFormatting>
  <conditionalFormatting sqref="D217">
    <cfRule type="cellIs" dxfId="5" priority="116" operator="greaterThan">
      <formula>$M$10</formula>
    </cfRule>
  </conditionalFormatting>
  <conditionalFormatting sqref="D218">
    <cfRule type="cellIs" dxfId="4" priority="3" operator="greaterThan">
      <formula>400000</formula>
    </cfRule>
  </conditionalFormatting>
  <conditionalFormatting sqref="E151">
    <cfRule type="cellIs" dxfId="3" priority="1" operator="notEqual">
      <formula>$M$6</formula>
    </cfRule>
  </conditionalFormatting>
  <conditionalFormatting sqref="F151">
    <cfRule type="cellIs" dxfId="2" priority="121" operator="notEqual">
      <formula>$M$7</formula>
    </cfRule>
  </conditionalFormatting>
  <conditionalFormatting sqref="M157:M176">
    <cfRule type="expression" dxfId="1" priority="2">
      <formula>$P157</formula>
    </cfRule>
  </conditionalFormatting>
  <conditionalFormatting sqref="M187">
    <cfRule type="expression" dxfId="0" priority="114">
      <formula>$P187</formula>
    </cfRule>
  </conditionalFormatting>
  <dataValidations xWindow="1008" yWindow="382" count="18">
    <dataValidation errorStyle="warning" operator="lessThanOrEqual" showInputMessage="1" errorTitle="ERRORE" error="Prestazioni professionali superiori al limite massimo del 20%  dell'importo delle voci di spesa da a) a f) e/o a 30.000 €" promptTitle="SPESE PROFESSIONALI" prompt="Le spese professionali non devono essere superiori al limite massimo del 20%  dell'importo delle voci di spesa da a) a f) e/o a 30.000 €" sqref="D216" xr:uid="{00000000-0002-0000-0000-000000000000}"/>
    <dataValidation errorStyle="warning" operator="lessThanOrEqual" allowBlank="1" showInputMessage="1" errorTitle="AVVISO Imprevisti" error="Imprevisti superiori al limite massimo del 5%_x000a_dell'importo delle voci di spesa da a) a f) e/o _x000a_- Inserire l'importo eccedente nella tabella successiva" promptTitle="Imprevisti" prompt="Nel limite massimo del 5% calcolato sulla base dell’importo spese ammissibili riferite agli interventi di efficienza energetica oggetto di mutuo)" sqref="D217" xr:uid="{00000000-0002-0000-0000-000001000000}"/>
    <dataValidation type="decimal" errorStyle="warning" operator="lessThanOrEqual" allowBlank="1" showInputMessage="1" showErrorMessage="1" errorTitle="IMPORTO MAX 30'000" error="Importo di mutuo per singolo condòmino eccede_x000a_ il limite massimo dei  30'000 euro ed è superiore all'importo di efficienza energetica ripartita per singolo condòmino." promptTitle="LIMITE SINGOLO CONDOMINO" prompt="L'importo di mutuo per singolo condomino non deve eccedere_x000a_il limite massimo dei  30'000 euro e non deve essere superiore all'importo di efficienza energetica ripartita per singolo condòmino." sqref="M157:M186" xr:uid="{00000000-0002-0000-0000-000002000000}">
      <formula1>MIN(30000,INDIRECT("F" &amp; ROW()))</formula1>
    </dataValidation>
    <dataValidation type="decimal" errorStyle="warning" allowBlank="1" showInputMessage="1" showErrorMessage="1" errorTitle="Importo di Mutuo" error="Importo eccede i 400'000 euro" promptTitle="Importo di Mutuo" prompt="L'importo di mutuo deve essere compreso tra 10'000 euro e 400'000 euro" sqref="M187" xr:uid="{00000000-0002-0000-0000-000003000000}">
      <formula1>10000</formula1>
      <formula2>400000</formula2>
    </dataValidation>
    <dataValidation type="decimal" errorStyle="warning" allowBlank="1" showInputMessage="1" showErrorMessage="1" errorTitle="Importo di mutuo" promptTitle="Importo di Mutuo" prompt="L'importo di mutuo deve essere compreso tra 10'000 euro e 400'000 euro" sqref="D218" xr:uid="{00000000-0002-0000-0000-000004000000}">
      <formula1>10000</formula1>
      <formula2>400000</formula2>
    </dataValidation>
    <dataValidation allowBlank="1" showInputMessage="1" showErrorMessage="1" promptTitle="INTERVENTI EFFICIENZA ENERGETICA" prompt="Elenco degli interventi di efficienza energetica previsti, indipendentemente dal mutuo richiesto" sqref="C20" xr:uid="{00000000-0002-0000-0000-000005000000}"/>
    <dataValidation type="list" allowBlank="1" showInputMessage="1" showErrorMessage="1" sqref="E196:E210" xr:uid="{00000000-0002-0000-0000-000006000000}">
      <formula1>$P$3:$P$7</formula1>
    </dataValidation>
    <dataValidation type="whole" errorStyle="warning" operator="lessThanOrEqual" allowBlank="1" showInputMessage="1" showErrorMessage="1" errorTitle="ERRORE" error="Prestazioni professionali superiori al limite massimo del 20%  dell'importo delle voci di spesa da a) a f) e/o a 30.000 €" promptTitle="SPESE PROFESSIONALI" prompt="Le spese professionali non devono essere superiori al limite massimo del 20%  dell'importo delle voci di spesa da a) a f) e/o a 30.000 €" sqref="D103" xr:uid="{00000000-0002-0000-0000-000007000000}">
      <formula1>M2</formula1>
    </dataValidation>
    <dataValidation type="decimal" operator="lessThanOrEqual" allowBlank="1" showInputMessage="1" showErrorMessage="1" errorTitle="ERRORE SPESE" error="Prestazioni professionali superiori al limite massimo del 20%  dell'importo delle voci di spesa da a) a f) e/o a 30.000 €" promptTitle="SPESE PROFESSIONALI" prompt="Le spese professionali non devono essere superiori al limite massimo del 20%  dell'importo delle voci di spesa da a) a f) e/o a 30.000 €" sqref="D104" xr:uid="{00000000-0002-0000-0000-000008000000}">
      <formula1>M2</formula1>
    </dataValidation>
    <dataValidation type="decimal" errorStyle="warning" operator="lessThanOrEqual" allowBlank="1" showInputMessage="1" showErrorMessage="1" errorTitle="AVVISO Imprevisti" error="Imprevisti superiori al limite massimo del 5%_x000a_dell'importo delle voci di spesa da a) a f) e/o _x000a_- Inserire l'importo eccedente nella tabella successiva" promptTitle="Imprevisti" prompt="Nel limite massimo del 5% calcolato sulla base dell’importo spese ammissibili riferite agli interventi di efficienza energetica oggetto di mutuo)" sqref="D106" xr:uid="{00000000-0002-0000-0000-000009000000}">
      <formula1>M3</formula1>
    </dataValidation>
    <dataValidation type="decimal" errorStyle="warning" operator="greaterThanOrEqual" allowBlank="1" showInputMessage="1" showErrorMessage="1" errorTitle="AVVISO IMPORTO MINIMO" error="il totale degli importi di INTERVENTI _x000a_EFFICIENZA ENERGETICA _x000a_deve essere superiore a 10'000 euro" promptTitle="IMPORTO MINIMO" prompt="il totale degli importi di INTERVENTI _x000a_EFFICIENZA ENERGETICA _x000a_deve essere superiore a 10'000 euro" sqref="D107" xr:uid="{00000000-0002-0000-0000-00000A000000}">
      <formula1>M4</formula1>
    </dataValidation>
    <dataValidation type="decimal" errorStyle="information" operator="equal" allowBlank="1" showInputMessage="1" showErrorMessage="1" error="Totale non corretto" sqref="D151" xr:uid="{00000000-0002-0000-0000-00000B000000}">
      <formula1>M5</formula1>
    </dataValidation>
    <dataValidation type="decimal" errorStyle="information" operator="equal" allowBlank="1" showInputMessage="1" showErrorMessage="1" error="Totale non corretto" sqref="E151:F151" xr:uid="{00000000-0002-0000-0000-00000C000000}">
      <formula1>M6</formula1>
    </dataValidation>
    <dataValidation type="whole" errorStyle="warning" operator="lessThanOrEqual" allowBlank="1" showInputMessage="1" showErrorMessage="1" errorTitle="ERRORE" error="Prestazioni professionali superiori al limite massimo del 20%  dell'importo delle voci di spesa da a) a f) e/o a 30.000 €" promptTitle="SPESE PROFESSIONALI" prompt="Le spese professionali non devono essere superiori al limite massimo del 20%  dell'importo delle voci di spesa da a) a f) e/o a 30.000 €" sqref="D100:D101" xr:uid="{00000000-0002-0000-0000-00000D000000}">
      <formula1>M2</formula1>
    </dataValidation>
    <dataValidation type="whole" errorStyle="warning" operator="lessThanOrEqual" allowBlank="1" showInputMessage="1" showErrorMessage="1" errorTitle="ERRORE" error="Prestazioni professionali superiori al limite massimo del 20%  dell'importo delle voci di spesa da a) a f) e/o a 30.000 €" promptTitle="SPESE PROFESSIONALI" prompt="Le spese professionali non devono essere superiori al limite massimo del 20%  dell'importo delle voci di spesa da a) a f) e/o a 30.000 €" sqref="D102" xr:uid="{00000000-0002-0000-0000-00000E000000}">
      <formula1>M3</formula1>
    </dataValidation>
    <dataValidation allowBlank="1" showInputMessage="1" showErrorMessage="1" promptTitle="FONDI A DISPOSIZIONE" prompt="Fondi propri o altro con cui viene sostenuta parte della spesa relativa agli interventi di efficienza energetica" sqref="M207 N156" xr:uid="{00000000-0002-0000-0000-00000F000000}"/>
    <dataValidation allowBlank="1" showInputMessage="1" showErrorMessage="1" promptTitle="FONDI A PROPRIA DISPOSIZIONE " prompt="Importo che ogni condomino deve versare per la copertura dell'importo totale dell'intervento complessivo;" sqref="O156" xr:uid="{00000000-0002-0000-0000-000010000000}"/>
    <dataValidation type="list" allowBlank="1" showInputMessage="1" showErrorMessage="1" sqref="L157:L186" xr:uid="{00000000-0002-0000-0000-000011000000}">
      <formula1>#REF!</formula1>
    </dataValidation>
  </dataValidations>
  <pageMargins left="0.7" right="0.7" top="0.75" bottom="0.75" header="0.3" footer="0.3"/>
  <pageSetup paperSize="9" scale="37" fitToHeight="0" orientation="landscape" r:id="rId1"/>
  <rowBreaks count="5" manualBreakCount="5">
    <brk id="68" max="10" man="1"/>
    <brk id="107" max="10" man="1"/>
    <brk id="131" max="16383" man="1"/>
    <brk id="152" max="10" man="1"/>
    <brk id="189" max="10" man="1"/>
  </rowBreaks>
  <tableParts count="5">
    <tablePart r:id="rId2"/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5" operator="containsText" id="{16CCD49A-7F96-412B-A72D-A0F2E32E1E6A}">
            <xm:f>NOT(ISERROR(SEARCH(#REF!,B189)))</xm:f>
            <xm:f>#REF!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m:sqref>B189:K189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8 E A A B Q S w M E F A A C A A g A Z n y K W p o x a R 2 m A A A A 9 w A A A B I A H A B D b 2 5 m a W c v U G F j a 2 F n Z S 5 4 b W w g o h g A K K A U A A A A A A A A A A A A A A A A A A A A A A A A A A A A h Y 8 x D o I w G I W v Q r r T l p o Q I T 9 l c D K R x E R j X J t a o R G K o c V y N w e P 5 B X E K O r m + L 7 3 D e / d r z f I h 6 Y O L q q z u j U Z i j B F g T K y P W h T Z q h 3 x 3 C O c g 5 r I U + i V M E o G 5 s O 9 p C h y r l z S o j 3 H v s Z b r u S M E o j s i 9 W G 1 m p R q C P r P / L o T b W C S M V 4 r B 7 j e E M J z G O k j h m m A K Z K B T a f A 0 2 D n 6 2 P x A W f e 3 6 T n H t w u U W y B S B v E / w B 1 B L A w Q U A A I A C A B m f I p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n y K W p Z o g d O n A Q A A f A M A A B M A H A B G b 3 J t d W x h c y 9 T Z W N 0 a W 9 u M S 5 t I K I Y A C i g F A A A A A A A A A A A A A A A A A A A A A A A A A A A A J W S 0 W r b M B S G 7 w N 5 h 4 N 7 Y z P j d Y G x l Z I L Y 9 R i a J 2 R a R 0 s h K L Y x + 2 h s h Q k 2 b Q N u d n z 7 K n 6 J F X i 0 m T r W F d d S E g 6 / / n + H 4 7 F 0 p F W 8 L U / P x w P B 8 O B v R Y G K 8 g L z q Y X r O D 5 J T s 5 y b O c F T / S S 1 a w 6 S n j e Z b C G C S 6 4 Q D 8 m h i 6 I o X + i d 2 W K J O s N Q a V + 6 7 N z U L r m z B a z Q r R 4 D h 4 r W k w X 8 8 y r Z w X z + O + 9 0 F w r i u q q R R O g 6 O l D j y G i 4 X E h B u h b K 1 N k 2 n Z N o r f L d G G T 1 7 i 1 W q P B j s a 7 G g H o a y j 7 R Y a l M J R p 0 E Q W C 0 J y J s w n f d B U B F g 7 Q 0 Q q n s B q N B c o f N + Q D Q N W U s L 8 v X b N h s x K u s l S L B s N + J P g P D Z 3 6 U U U C W n i U l g d H j 0 f n Q 4 + h j t 8 W 1 b V d S R l y 7 R Q K d L 3 G B L b Z 3 u K 4 I Y n M 8 H D m / d O g Y f 7 v z L Z M o n P f i 1 p H 0 V 2 l K 2 H q F 9 B I K a b C k k b X 9 m D z 9 / z X s n 6 T N K q L u e d J H C f 2 L e v P b A x U v w U 0 Q + 4 e k Z e 0 N Q U n 8 J C n 8 m z c b p u 9 + h 6 + h 5 6 L 5 J R w 2 C H 6 b r z d 5 o a 3 E 3 e V N s d I d n w r o i f D m g 8 V E 0 H J D 6 Z 6 v j R 1 B L A Q I t A B Q A A g A I A G Z 8 i l q a M W k d p g A A A P c A A A A S A A A A A A A A A A A A A A A A A A A A A A B D b 2 5 m a W c v U G F j a 2 F n Z S 5 4 b W x Q S w E C L Q A U A A I A C A B m f I p a D 8 r p q 6 Q A A A D p A A A A E w A A A A A A A A A A A A A A A A D y A A A A W 0 N v b n R l b n R f V H l w Z X N d L n h t b F B L A Q I t A B Q A A g A I A G Z 8 i l q W a I H T p w E A A H w D A A A T A A A A A A A A A A A A A A A A A O M B A A B G b 3 J t d W x h c y 9 T Z W N 0 a W 9 u M S 5 t U E s F B g A A A A A D A A M A w g A A A N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s Q A A A A A A A A W R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l O V E V S V k V O V E l f R U Z G S U N J R U 5 a Q V 9 F T k V S R 0 V U S U N B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x M F Q x M z o z N D o 1 O S 4 w M j Y 2 M j M 2 W i I g L z 4 8 R W 5 0 c n k g V H l w Z T 0 i R m l s b E N v b H V t b l R 5 c G V z I i B W Y W x 1 Z T 0 i c 0 J n Q U F B Q T 0 9 I i A v P j x F b n R y e S B U e X B l P S J G a W x s Q 2 9 s d W 1 u T m F t Z X M i I F Z h b H V l P S J z W y Z x d W 9 0 O 0 l O V E V S V k V O V E k g R U Z G S U N J R U 5 a Q S B F T k V S R 0 V U S U N B X G 5 c b i h y Z W x h d G l 2 b y B h a S B z b 2 x p I G l u d G V y d m V u d G k g Z G k g Z W Z m a W N p Z W 5 6 Y S B l b m V y Z 2 V 0 a W N h I G F t b W l z c 2 l i a W x p I F x u Y W k g c 2 V u c 2 k g Z G V p I H B 1 b n R p I D c g Z S A 4 I G R l b G x h I G Q u R y 5 y L i A y M D k v M j A y N S l c b l x u K H N 1 Z G R p d m l z a S B w Z X I g d m 9 j Z S B k a S B j b 3 N 0 b y l c b i Z x d W 9 0 O y w m c X V v d D t J T V B P U l R P I F x u S U 5 U R V J W R U 5 U S S B F R k Z J Q 0 l F T l p B I E V O R V J H R V R J Q 0 E g X G 5 l c 2 N s d X N p I G 9 u Z X J p I G Z p c 2 N h b G l c b l v i g q x d X G 4 o Q S k m c X V v d D s s J n F 1 b 3 Q 7 S V Z B I C B c b k l O V E V S V k V O V E k g R U Z G S U N J R U 5 a Q S B F T k V S R 0 V U S U N B I C A g I C A g I C A g I C A g I C A g I C A g I C A g I C A g I C A g I C A g I C A g I C A g I C A g I C A g I C A g I C A g I C B b 4 o K s X V x u K E 4 p J n F 1 b 3 Q 7 L C Z x d W 9 0 O 0 l N U E 9 S V E 8 g V E 9 U Q U x F X G 5 J T l R F U l Z F T l R J I E V G R k l D S U V O W k E g R U 5 F U k d F V E l D Q S B c b m l u Y 2 x 1 c 2 k g b 2 5 l c m k g Z m l z Y 2 F s a S B c b l v i g q x d X G 4 o Q z 1 B K 0 4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U 5 U R V J W R U 5 U S V 9 F R k Z J Q 0 l F T l p B X 0 V O R V J H R V R J Q 0 E v V W x 0 a W 1 l I H J p Z 2 h l I H J p b W 9 z c 2 U u e 0 l O V E V S V k V O V E k g R U Z G S U N J R U 5 a Q S B F T k V S R 0 V U S U N B X G 5 c b i h y Z W x h d G l 2 b y B h a S B z b 2 x p I G l u d G V y d m V u d G k g Z G k g Z W Z m a W N p Z W 5 6 Y S B l b m V y Z 2 V 0 a W N h I G F t b W l z c 2 l i a W x p I F x u Y W k g c 2 V u c 2 k g Z G V p I H B 1 b n R p I D c g Z S A 4 I G R l b G x h I G Q u R y 5 y L i A y M D k v M j A y N S l c b l x u K H N 1 Z G R p d m l z a S B w Z X I g d m 9 j Z S B k a S B j b 3 N 0 b y l c b i w w f S Z x d W 9 0 O y w m c X V v d D t T Z W N 0 a W 9 u M S 9 J T l R F U l Z F T l R J X 0 V G R k l D S U V O W k F f R U 5 F U k d F V E l D Q S 9 V b H R p b W U g c m l n a G U g c m l t b 3 N z Z S 5 7 S U 1 Q T 1 J U T y B c b k l O V E V S V k V O V E k g R U Z G S U N J R U 5 a Q S B F T k V S R 0 V U S U N B I F x u Z X N j b H V z a S B v b m V y a S B m a X N j Y W x p X G 5 b 4 o K s X V x u K E E p L D F 9 J n F 1 b 3 Q 7 L C Z x d W 9 0 O 1 N l Y 3 R p b 2 4 x L 0 l O V E V S V k V O V E l f R U Z G S U N J R U 5 a Q V 9 F T k V S R 0 V U S U N B L 1 V s d G l t Z S B y a W d o Z S B y a W 1 v c 3 N l L n t J V k E g I F x u S U 5 U R V J W R U 5 U S S B F R k Z J Q 0 l F T l p B I E V O R V J H R V R J Q 0 E g I C A g I C A g I C A g I C A g I C A g I C A g I C A g I C A g I C A g I C A g I C A g I C A g I C A g I C A g I C A g I C A g I F v i g q x d X G 4 o T i k s M n 0 m c X V v d D s s J n F 1 b 3 Q 7 U 2 V j d G l v b j E v S U 5 U R V J W R U 5 U S V 9 F R k Z J Q 0 l F T l p B X 0 V O R V J H R V R J Q 0 E v V W x 0 a W 1 l I H J p Z 2 h l I H J p b W 9 z c 2 U u e 0 l N U E 9 S V E 8 g V E 9 U Q U x F X G 5 J T l R F U l Z F T l R J I E V G R k l D S U V O W k E g R U 5 F U k d F V E l D Q S B c b m l u Y 2 x 1 c 2 k g b 2 5 l c m k g Z m l z Y 2 F s a S B c b l v i g q x d X G 4 o Q z 1 B K 0 4 p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l O V E V S V k V O V E l f R U Z G S U N J R U 5 a Q V 9 F T k V S R 0 V U S U N B L 1 V s d G l t Z S B y a W d o Z S B y a W 1 v c 3 N l L n t J T l R F U l Z F T l R J I E V G R k l D S U V O W k E g R U 5 F U k d F V E l D Q V x u X G 4 o c m V s Y X R p d m 8 g Y W k g c 2 9 s a S B p b n R l c n Z l b n R p I G R p I G V m Z m l j a W V u e m E g Z W 5 l c m d l d G l j Y S B h b W 1 p c 3 N p Y m l s a S B c b m F p I H N l b n N p I G R l a S B w d W 5 0 a S A 3 I G U g O C B k Z W x s Y S B k L k c u c i 4 g M j A 5 L z I w M j U p X G 5 c b i h z d W R k a X Z p c 2 k g c G V y I H Z v Y 2 U g Z G k g Y 2 9 z d G 8 p X G 4 s M H 0 m c X V v d D s s J n F 1 b 3 Q 7 U 2 V j d G l v b j E v S U 5 U R V J W R U 5 U S V 9 F R k Z J Q 0 l F T l p B X 0 V O R V J H R V R J Q 0 E v V W x 0 a W 1 l I H J p Z 2 h l I H J p b W 9 z c 2 U u e 0 l N U E 9 S V E 8 g X G 5 J T l R F U l Z F T l R J I E V G R k l D S U V O W k E g R U 5 F U k d F V E l D Q S B c b m V z Y 2 x 1 c 2 k g b 2 5 l c m k g Z m l z Y 2 F s a V x u W + K C r F 1 c b i h B K S w x f S Z x d W 9 0 O y w m c X V v d D t T Z W N 0 a W 9 u M S 9 J T l R F U l Z F T l R J X 0 V G R k l D S U V O W k F f R U 5 F U k d F V E l D Q S 9 V b H R p b W U g c m l n a G U g c m l t b 3 N z Z S 5 7 S V Z B I C B c b k l O V E V S V k V O V E k g R U Z G S U N J R U 5 a Q S B F T k V S R 0 V U S U N B I C A g I C A g I C A g I C A g I C A g I C A g I C A g I C A g I C A g I C A g I C A g I C A g I C A g I C A g I C A g I C A g I C B b 4 o K s X V x u K E 4 p L D J 9 J n F 1 b 3 Q 7 L C Z x d W 9 0 O 1 N l Y 3 R p b 2 4 x L 0 l O V E V S V k V O V E l f R U Z G S U N J R U 5 a Q V 9 F T k V S R 0 V U S U N B L 1 V s d G l t Z S B y a W d o Z S B y a W 1 v c 3 N l L n t J T V B P U l R P I F R P V E F M R V x u S U 5 U R V J W R U 5 U S S B F R k Z J Q 0 l F T l p B I E V O R V J H R V R J Q 0 E g X G 5 p b m N s d X N p I G 9 u Z X J p I G Z p c 2 N h b G k g X G 5 b 4 o K s X V x u K E M 9 Q S t O K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U 5 U R V J W R U 5 U S V 9 F R k Z J Q 0 l F T l p B X 0 V O R V J H R V R J Q 0 E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V E V S V k V O V E l f R U Z G S U N J R U 5 a Q V 9 F T k V S R 0 V U S U N B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U R V J W R U 5 U S V 9 F R k Z J Q 0 l F T l p B X 0 V O R V J H R V R J Q 0 E v V W x 0 a W 1 l J T I w c m l n a G U l M j B y a W 1 v c 3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3 m c T 1 O M q h E s F R P i m C r a m E A A A A A A g A A A A A A E G Y A A A A B A A A g A A A A P 8 E u T 0 L o t w Z 1 q / M B w U B P E v K b m M w w p / 9 z 4 o r u k / b a 4 r I A A A A A D o A A A A A C A A A g A A A A 1 b w L h O / 9 F K W g I L K t A D s T M a 6 X v S R G C 9 O / 7 I f / K g Q l h 6 R Q A A A A / 8 0 a 1 H j 0 D 6 g m e 0 4 N k C d f q f 9 q 6 T 8 2 x J / 5 e G e K y 1 I m v J 8 Q V V t G 5 1 i P S V a n b / 1 O x 2 V g R e f q z w u / C B A J Z U D C s T I 9 e F c P T E t n 1 Z W 8 G 2 o j 0 Z + F Y x F A A A A A p K I v C K A K V d v C O D 3 x w E 3 3 s V R 9 r X i h K h 9 S O R 0 P R F Y z e f 4 5 2 g h G J o 2 8 x d M s x O j P 9 9 a n + / U z 0 q r Z U 7 z 2 f K U M 2 + 0 q B Q = = < / D a t a M a s h u p > 
</file>

<file path=customXml/itemProps1.xml><?xml version="1.0" encoding="utf-8"?>
<ds:datastoreItem xmlns:ds="http://schemas.openxmlformats.org/officeDocument/2006/customXml" ds:itemID="{ED036085-9A86-4DC7-8DC7-9788F0E4CE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T1_Condominio</vt:lpstr>
      <vt:lpstr>T1_Condominio!Area_stampa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niccolo</dc:creator>
  <cp:lastModifiedBy>Favre Erika | Finaosta</cp:lastModifiedBy>
  <cp:lastPrinted>2025-04-14T08:27:37Z</cp:lastPrinted>
  <dcterms:created xsi:type="dcterms:W3CDTF">2025-03-10T09:27:20Z</dcterms:created>
  <dcterms:modified xsi:type="dcterms:W3CDTF">2026-07-14T10:33:51Z</dcterms:modified>
</cp:coreProperties>
</file>