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5" sheetId="1" r:id="rId1"/>
  </sheets>
  <definedNames>
    <definedName name="_xlnm.Print_Area" localSheetId="0">'18.15'!$A$1:$V$21</definedName>
  </definedNames>
  <calcPr fullCalcOnLoad="1"/>
</workbook>
</file>

<file path=xl/sharedStrings.xml><?xml version="1.0" encoding="utf-8"?>
<sst xmlns="http://schemas.openxmlformats.org/spreadsheetml/2006/main" count="35" uniqueCount="21">
  <si>
    <t>Investimenti in costruzioni</t>
  </si>
  <si>
    <t>Investimenti in macchine, attrezzature, mezzi di trasporto e prodotti vari</t>
  </si>
  <si>
    <t>Acquisto di immobili</t>
  </si>
  <si>
    <t>Altre destinazioni</t>
  </si>
  <si>
    <t>Totale</t>
  </si>
  <si>
    <t>Abitazioni</t>
  </si>
  <si>
    <t>Altri</t>
  </si>
  <si>
    <t>Abitazioni di famiglie consumatrici</t>
  </si>
  <si>
    <t>Altri immobili</t>
  </si>
  <si>
    <t>Agevolati</t>
  </si>
  <si>
    <t>Non agevolati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</si>
  <si>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</si>
  <si>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</si>
  <si>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</si>
  <si>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</si>
  <si>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</si>
  <si>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ANNI 
AREE GEOGRAFICHE</t>
  </si>
  <si>
    <t>-</t>
  </si>
  <si>
    <t>..</t>
  </si>
  <si>
    <t>Valle d'Aosta/Vallée d'Aoste</t>
  </si>
  <si>
    <r>
      <t xml:space="preserve">Tavola 18.15 - Finanziamenti, oltre il breve termine, per destinazione economica e geografica dell'investimento e per condizione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Anni 2007-2011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</si>
</sst>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[$-410]dddd\ d\ mmmm\ yyyy"/>
    <numFmt numFmtId="188" formatCode="h\.mm\.ss"/>
  </numFmts>
  <fonts count="44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3" fontId="4" fillId="0" borderId="12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" fontId="9" fillId="0" borderId="0" xfId="0" applyNumberFormat="1" applyFont="1" applyFill="1" applyAlignment="1">
      <alignment horizontal="left" vertical="center" wrapText="1"/>
    </xf>
    <xf numFmtId="1" fontId="6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S21"/>
  <sheetViews>
    <sheetView tabSelected="1" showOutlineSymbols="0" zoomScaleSheetLayoutView="100" zoomScalePageLayoutView="0" workbookViewId="0" topLeftCell="A1">
      <selection activeCell="F31" sqref="F31"/>
    </sheetView>
  </sheetViews>
  <sheetFormatPr defaultColWidth="9.140625" defaultRowHeight="9.75" customHeight="1"/>
  <cols>
    <col min="1" max="1" width="24.57421875" style="1" customWidth="1"/>
    <col min="2" max="2" width="7.7109375" style="1" customWidth="1"/>
    <col min="3" max="3" width="10.7109375" style="1" customWidth="1"/>
    <col min="4" max="4" width="0.85546875" style="1" customWidth="1"/>
    <col min="5" max="5" width="7.7109375" style="1" customWidth="1"/>
    <col min="6" max="6" width="10.7109375" style="1" customWidth="1"/>
    <col min="7" max="7" width="0.85546875" style="1" customWidth="1"/>
    <col min="8" max="8" width="7.7109375" style="1" customWidth="1"/>
    <col min="9" max="9" width="10.7109375" style="1" customWidth="1"/>
    <col min="10" max="10" width="0.85546875" style="1" customWidth="1"/>
    <col min="11" max="11" width="7.7109375" style="1" customWidth="1"/>
    <col min="12" max="12" width="10.7109375" style="1" customWidth="1"/>
    <col min="13" max="13" width="0.85546875" style="1" customWidth="1"/>
    <col min="14" max="14" width="7.7109375" style="1" customWidth="1"/>
    <col min="15" max="15" width="10.7109375" style="1" customWidth="1"/>
    <col min="16" max="16" width="0.85546875" style="1" customWidth="1"/>
    <col min="17" max="17" width="7.7109375" style="1" customWidth="1"/>
    <col min="18" max="18" width="10.7109375" style="1" customWidth="1"/>
    <col min="19" max="19" width="8.7109375" style="1" customWidth="1"/>
    <col min="20" max="16384" width="9.140625" style="1" customWidth="1"/>
  </cols>
  <sheetData>
    <row r="1" spans="1:19" ht="27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ht="12.75" customHeight="1"/>
    <row r="3" spans="1:19" s="4" customFormat="1" ht="12.75" customHeight="1">
      <c r="A3" s="23" t="s">
        <v>16</v>
      </c>
      <c r="B3" s="21" t="s">
        <v>0</v>
      </c>
      <c r="C3" s="21"/>
      <c r="D3" s="21"/>
      <c r="E3" s="21"/>
      <c r="F3" s="21"/>
      <c r="G3" s="2"/>
      <c r="H3" s="19" t="s">
        <v>1</v>
      </c>
      <c r="I3" s="19"/>
      <c r="J3" s="2"/>
      <c r="K3" s="21" t="s">
        <v>2</v>
      </c>
      <c r="L3" s="21"/>
      <c r="M3" s="21"/>
      <c r="N3" s="21"/>
      <c r="O3" s="21"/>
      <c r="P3" s="2"/>
      <c r="Q3" s="19" t="s">
        <v>3</v>
      </c>
      <c r="R3" s="19"/>
      <c r="S3" s="19" t="s">
        <v>4</v>
      </c>
    </row>
    <row r="4" spans="1:19" s="4" customFormat="1" ht="25.5" customHeight="1">
      <c r="A4" s="24"/>
      <c r="B4" s="21" t="s">
        <v>5</v>
      </c>
      <c r="C4" s="21"/>
      <c r="D4" s="3"/>
      <c r="E4" s="21" t="s">
        <v>6</v>
      </c>
      <c r="F4" s="21"/>
      <c r="G4" s="5"/>
      <c r="H4" s="20"/>
      <c r="I4" s="20"/>
      <c r="J4" s="5"/>
      <c r="K4" s="21" t="s">
        <v>7</v>
      </c>
      <c r="L4" s="21"/>
      <c r="M4" s="3"/>
      <c r="N4" s="21" t="s">
        <v>8</v>
      </c>
      <c r="O4" s="21"/>
      <c r="P4" s="5"/>
      <c r="Q4" s="20"/>
      <c r="R4" s="20"/>
      <c r="S4" s="28"/>
    </row>
    <row r="5" spans="1:19" s="7" customFormat="1" ht="12.75" customHeight="1">
      <c r="A5" s="25"/>
      <c r="B5" s="6" t="s">
        <v>9</v>
      </c>
      <c r="C5" s="6" t="s">
        <v>10</v>
      </c>
      <c r="D5" s="6"/>
      <c r="E5" s="6" t="s">
        <v>9</v>
      </c>
      <c r="F5" s="6" t="s">
        <v>10</v>
      </c>
      <c r="G5" s="6"/>
      <c r="H5" s="6" t="s">
        <v>9</v>
      </c>
      <c r="I5" s="6" t="s">
        <v>10</v>
      </c>
      <c r="J5" s="6"/>
      <c r="K5" s="6" t="s">
        <v>9</v>
      </c>
      <c r="L5" s="6" t="s">
        <v>10</v>
      </c>
      <c r="M5" s="6"/>
      <c r="N5" s="6" t="s">
        <v>9</v>
      </c>
      <c r="O5" s="6" t="s">
        <v>10</v>
      </c>
      <c r="P5" s="6"/>
      <c r="Q5" s="6" t="s">
        <v>9</v>
      </c>
      <c r="R5" s="6" t="s">
        <v>10</v>
      </c>
      <c r="S5" s="20"/>
    </row>
    <row r="6" ht="12.75" customHeight="1"/>
    <row r="7" spans="1:19" ht="12.75" customHeight="1">
      <c r="A7" s="8">
        <v>2007</v>
      </c>
      <c r="B7" s="1">
        <v>26</v>
      </c>
      <c r="C7" s="1">
        <v>171</v>
      </c>
      <c r="E7" s="1">
        <v>6</v>
      </c>
      <c r="F7" s="1">
        <v>225</v>
      </c>
      <c r="H7" s="1">
        <v>2</v>
      </c>
      <c r="I7" s="1">
        <v>332</v>
      </c>
      <c r="K7" s="7" t="s">
        <v>17</v>
      </c>
      <c r="L7" s="1">
        <v>388</v>
      </c>
      <c r="N7" s="1">
        <v>1</v>
      </c>
      <c r="O7" s="1">
        <v>83</v>
      </c>
      <c r="Q7" s="1">
        <v>9</v>
      </c>
      <c r="R7" s="1">
        <v>570</v>
      </c>
      <c r="S7" s="1">
        <f>SUM(B7:R7)</f>
        <v>1813</v>
      </c>
    </row>
    <row r="8" spans="1:19" ht="12.75" customHeight="1">
      <c r="A8" s="8">
        <v>2008</v>
      </c>
      <c r="B8" s="1">
        <v>23</v>
      </c>
      <c r="C8" s="1">
        <v>188</v>
      </c>
      <c r="E8" s="1">
        <v>4</v>
      </c>
      <c r="F8" s="1">
        <v>219</v>
      </c>
      <c r="H8" s="1">
        <v>2</v>
      </c>
      <c r="I8" s="1">
        <v>301</v>
      </c>
      <c r="K8" s="7" t="s">
        <v>18</v>
      </c>
      <c r="L8" s="1">
        <v>417</v>
      </c>
      <c r="N8" s="1">
        <v>1</v>
      </c>
      <c r="O8" s="1">
        <v>81</v>
      </c>
      <c r="Q8" s="1">
        <v>9</v>
      </c>
      <c r="R8" s="1">
        <v>596</v>
      </c>
      <c r="S8" s="1">
        <f>SUM(B8:R8)</f>
        <v>1841</v>
      </c>
    </row>
    <row r="9" spans="1:19" ht="12.75" customHeight="1">
      <c r="A9" s="8">
        <v>2009</v>
      </c>
      <c r="B9" s="1">
        <v>19</v>
      </c>
      <c r="C9" s="1">
        <v>203</v>
      </c>
      <c r="E9" s="1">
        <v>3</v>
      </c>
      <c r="F9" s="1">
        <v>233</v>
      </c>
      <c r="H9" s="1">
        <v>1</v>
      </c>
      <c r="I9" s="1">
        <v>316</v>
      </c>
      <c r="K9" s="7" t="s">
        <v>18</v>
      </c>
      <c r="L9" s="1">
        <v>448</v>
      </c>
      <c r="N9" s="1">
        <v>1</v>
      </c>
      <c r="O9" s="1">
        <v>92</v>
      </c>
      <c r="Q9" s="1">
        <v>15</v>
      </c>
      <c r="R9" s="1">
        <v>592</v>
      </c>
      <c r="S9" s="1">
        <f>SUM(B9:R9)</f>
        <v>1923</v>
      </c>
    </row>
    <row r="10" spans="1:19" ht="12.75" customHeight="1">
      <c r="A10" s="8">
        <v>2010</v>
      </c>
      <c r="B10" s="1">
        <v>16</v>
      </c>
      <c r="C10" s="1">
        <v>215</v>
      </c>
      <c r="E10" s="1">
        <v>2</v>
      </c>
      <c r="F10" s="1">
        <v>237</v>
      </c>
      <c r="H10" s="1">
        <v>1</v>
      </c>
      <c r="I10" s="1">
        <v>328</v>
      </c>
      <c r="K10" s="7" t="s">
        <v>18</v>
      </c>
      <c r="L10" s="1">
        <v>518</v>
      </c>
      <c r="N10" s="1">
        <v>5</v>
      </c>
      <c r="O10" s="1">
        <v>106</v>
      </c>
      <c r="Q10" s="1">
        <v>20</v>
      </c>
      <c r="R10" s="1">
        <v>635</v>
      </c>
      <c r="S10" s="1">
        <v>2083</v>
      </c>
    </row>
    <row r="11" spans="1:11" ht="12.75" customHeight="1">
      <c r="A11" s="8"/>
      <c r="K11" s="7"/>
    </row>
    <row r="12" spans="2:19" ht="12.75" customHeight="1">
      <c r="B12" s="18">
        <v>2011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 customHeight="1">
      <c r="A13" s="1" t="s">
        <v>19</v>
      </c>
      <c r="B13" s="7">
        <v>13</v>
      </c>
      <c r="C13" s="1">
        <v>211</v>
      </c>
      <c r="E13" s="1">
        <v>1</v>
      </c>
      <c r="F13" s="1">
        <v>233</v>
      </c>
      <c r="H13" s="1">
        <v>1</v>
      </c>
      <c r="I13" s="1">
        <v>316</v>
      </c>
      <c r="K13" s="7" t="s">
        <v>18</v>
      </c>
      <c r="L13" s="1">
        <v>532</v>
      </c>
      <c r="N13" s="7" t="s">
        <v>18</v>
      </c>
      <c r="O13" s="1">
        <v>111</v>
      </c>
      <c r="Q13" s="1">
        <v>50</v>
      </c>
      <c r="R13" s="1">
        <v>539</v>
      </c>
      <c r="S13" s="1">
        <f>SUM(B13:R13)</f>
        <v>2007</v>
      </c>
    </row>
    <row r="14" spans="1:11" ht="12.75" customHeight="1">
      <c r="A14" s="10"/>
      <c r="K14" s="7"/>
    </row>
    <row r="15" spans="1:19" ht="12.75" customHeight="1">
      <c r="A15" s="14" t="s">
        <v>14</v>
      </c>
      <c r="B15" s="16">
        <f>SUM(B16:B18)</f>
        <v>2566</v>
      </c>
      <c r="C15" s="16">
        <f>SUM(C16:C18)</f>
        <v>83739</v>
      </c>
      <c r="E15" s="16">
        <f>SUM(E16:E18)</f>
        <v>1345</v>
      </c>
      <c r="F15" s="16">
        <f>SUM(F16:F18)</f>
        <v>68888</v>
      </c>
      <c r="G15" s="16"/>
      <c r="H15" s="16">
        <f>SUM(H16:H18)</f>
        <v>2142</v>
      </c>
      <c r="I15" s="16">
        <f>SUM(I16:I18)</f>
        <v>102732</v>
      </c>
      <c r="K15" s="16">
        <f>SUM(K16:K18)</f>
        <v>2088</v>
      </c>
      <c r="L15" s="16">
        <f>SUM(L16:L18)</f>
        <v>318318</v>
      </c>
      <c r="N15" s="16">
        <f>SUM(N16:N18)</f>
        <v>1521</v>
      </c>
      <c r="O15" s="16">
        <f>SUM(O16:O18)</f>
        <v>56445</v>
      </c>
      <c r="Q15" s="16">
        <f>SUM(Q16:Q18)</f>
        <v>5392</v>
      </c>
      <c r="R15" s="16">
        <f>SUM(R16:R18)</f>
        <v>506807</v>
      </c>
      <c r="S15" s="9">
        <f>SUM(S16:S18)</f>
        <v>1151983</v>
      </c>
    </row>
    <row r="16" spans="1:19" ht="12.75" customHeight="1">
      <c r="A16" s="15" t="s">
        <v>11</v>
      </c>
      <c r="B16" s="9">
        <f>97+266</f>
        <v>363</v>
      </c>
      <c r="C16" s="9">
        <f>26839+19271</f>
        <v>46110</v>
      </c>
      <c r="E16" s="9">
        <f>426+412</f>
        <v>838</v>
      </c>
      <c r="F16" s="9">
        <f>19078+17720</f>
        <v>36798</v>
      </c>
      <c r="G16" s="9"/>
      <c r="H16" s="9">
        <f>902+599</f>
        <v>1501</v>
      </c>
      <c r="I16" s="9">
        <f>39410+26471</f>
        <v>65881</v>
      </c>
      <c r="K16" s="16">
        <f>127+602</f>
        <v>729</v>
      </c>
      <c r="L16" s="9">
        <f>111649+70450</f>
        <v>182099</v>
      </c>
      <c r="N16" s="9">
        <f>206+248</f>
        <v>454</v>
      </c>
      <c r="O16" s="9">
        <f>21173+12040</f>
        <v>33213</v>
      </c>
      <c r="Q16" s="9">
        <f>1506+1309</f>
        <v>2815</v>
      </c>
      <c r="R16" s="9">
        <f>198500+118212</f>
        <v>316712</v>
      </c>
      <c r="S16" s="9">
        <f>SUM(B16:R16)</f>
        <v>687513</v>
      </c>
    </row>
    <row r="17" spans="1:19" ht="12.75" customHeight="1">
      <c r="A17" s="15" t="s">
        <v>12</v>
      </c>
      <c r="B17" s="9">
        <v>131</v>
      </c>
      <c r="C17" s="9">
        <v>21310</v>
      </c>
      <c r="E17" s="9">
        <v>142</v>
      </c>
      <c r="F17" s="17">
        <v>19181</v>
      </c>
      <c r="G17" s="9"/>
      <c r="H17" s="9">
        <v>278</v>
      </c>
      <c r="I17" s="9">
        <v>20022</v>
      </c>
      <c r="K17" s="16">
        <v>306</v>
      </c>
      <c r="L17" s="9">
        <v>75022</v>
      </c>
      <c r="N17" s="9">
        <v>169</v>
      </c>
      <c r="O17" s="9">
        <v>13867</v>
      </c>
      <c r="Q17" s="9">
        <v>1173</v>
      </c>
      <c r="R17" s="9">
        <v>113478</v>
      </c>
      <c r="S17" s="9">
        <f>SUM(B17:R17)</f>
        <v>265079</v>
      </c>
    </row>
    <row r="18" spans="1:19" ht="12.75" customHeight="1">
      <c r="A18" s="15" t="s">
        <v>13</v>
      </c>
      <c r="B18" s="9">
        <f>53+2019</f>
        <v>2072</v>
      </c>
      <c r="C18" s="9">
        <f>10904+5415</f>
        <v>16319</v>
      </c>
      <c r="E18" s="9">
        <f>152+213</f>
        <v>365</v>
      </c>
      <c r="F18" s="9">
        <f>9631+3278</f>
        <v>12909</v>
      </c>
      <c r="G18" s="9"/>
      <c r="H18" s="9">
        <f>231+132</f>
        <v>363</v>
      </c>
      <c r="I18" s="9">
        <f>12806+4023</f>
        <v>16829</v>
      </c>
      <c r="K18" s="16">
        <f>86+967</f>
        <v>1053</v>
      </c>
      <c r="L18" s="9">
        <f>41329+19868</f>
        <v>61197</v>
      </c>
      <c r="N18" s="9">
        <f>734+164</f>
        <v>898</v>
      </c>
      <c r="O18" s="9">
        <f>5881+3484</f>
        <v>9365</v>
      </c>
      <c r="Q18" s="9">
        <f>770+634</f>
        <v>1404</v>
      </c>
      <c r="R18" s="9">
        <f>52036+24581</f>
        <v>76617</v>
      </c>
      <c r="S18" s="9">
        <f>SUM(B18:R18)</f>
        <v>199391</v>
      </c>
    </row>
    <row r="19" spans="1:19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ht="12.75" customHeight="1">
      <c r="A20" s="12"/>
    </row>
    <row r="21" spans="1:4" ht="12.75" customHeight="1">
      <c r="A21" s="26" t="s">
        <v>15</v>
      </c>
      <c r="B21" s="27"/>
      <c r="C21" s="27"/>
      <c r="D21" s="13"/>
    </row>
    <row r="22" ht="12.75" customHeight="1"/>
  </sheetData>
  <sheetProtection/>
  <mergeCells count="13">
    <mergeCell ref="A1:S1"/>
    <mergeCell ref="A3:A5"/>
    <mergeCell ref="A21:C21"/>
    <mergeCell ref="B4:C4"/>
    <mergeCell ref="B3:F3"/>
    <mergeCell ref="E4:F4"/>
    <mergeCell ref="S3:S5"/>
    <mergeCell ref="B12:S12"/>
    <mergeCell ref="H3:I4"/>
    <mergeCell ref="K4:L4"/>
    <mergeCell ref="N4:O4"/>
    <mergeCell ref="Q3:R4"/>
    <mergeCell ref="K3:O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2012-12-31T10:41:48Z</cp:lastPrinted>
  <dcterms:created xsi:type="dcterms:W3CDTF">2008-02-21T16:34:18Z</dcterms:created>
  <dcterms:modified xsi:type="dcterms:W3CDTF">2013-01-16T14:49:48Z</dcterms:modified>
  <cp:category/>
  <cp:version/>
  <cp:contentType/>
  <cp:contentStatus/>
</cp:coreProperties>
</file>