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680" windowWidth="14955" windowHeight="8190" activeTab="0"/>
  </bookViews>
  <sheets>
    <sheet name="12.19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<sst xmlns="http://schemas.openxmlformats.org/spreadsheetml/2006/main" count="126" uniqueCount="44">
  <si>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</si>
  <si>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</si>
  <si>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</si>
  <si>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</si>
  <si>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</si>
  <si>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</si>
  <si>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</si>
  <si>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</si>
  <si>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</si>
  <si>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</si>
  <si>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</si>
  <si>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</si>
  <si>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</si>
  <si>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</si>
  <si>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</si>
  <si>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</si>
  <si>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</si>
  <si>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</si>
  <si>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</si>
  <si>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</si>
  <si>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</si>
  <si>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</si>
  <si>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</si>
  <si>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</si>
  <si>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</si>
  <si>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</si>
  <si>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</si>
  <si>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</si>
  <si>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</si>
  <si>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</si>
  <si>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</si>
  <si>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t>(a) Intra-muros: spesa per attività di ricerca scientifica e sviluppo (R&amp;S) svolta dalle imprese e dagli Enti pubblici con proprio personale e con proprie attrezzature</t>
  </si>
  <si>
    <t>Trentino-Alto Adige</t>
  </si>
  <si>
    <t>Trento</t>
  </si>
  <si>
    <t>Bolzano/Bozen</t>
  </si>
  <si>
    <t>ANNO 2007</t>
  </si>
  <si>
    <t>ANNO 2008</t>
  </si>
  <si>
    <t>Bolzano</t>
  </si>
  <si>
    <t>Trentino Alto Adige</t>
  </si>
  <si>
    <t>Bolzano-Bozen</t>
  </si>
  <si>
    <t>ANNO 2009</t>
  </si>
  <si>
    <r>
      <t xml:space="preserve">Tavola 12.19 - Spesa  per R&amp;S intra-muros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settore istituzionale, regione e aree geografiche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- Anni 2007-2009</t>
    </r>
  </si>
  <si>
    <t>REGIONI
AREE GEOGRAFICHE</t>
  </si>
  <si>
    <r>
      <t>Fonte:</t>
    </r>
    <r>
      <rPr>
        <sz val="7"/>
        <rFont val="Arial"/>
        <family val="2"/>
      </rPr>
      <t xml:space="preserve"> Istat - Rilevazione statistica sulla ricerca  e sviluppo nelle imprese (R); Rilevazione statistica sulla ricerca e sviluppo nelle istituzioni pubbliche (R); Rilevazione statistica sulla ricerca  e sviluppo nelle istituzioni private nonprofit (R); Stima delle attività di R&amp;S nelle università (E)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</si>
</sst>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_-;_-@_-"/>
    <numFmt numFmtId="167" formatCode="#,##0_ ;\-#,##0\ "/>
    <numFmt numFmtId="168" formatCode="_-* #,##0.0_-;\-* #,##0.0_-;_-* &quot;-&quot;??_-;_-@_-"/>
    <numFmt numFmtId="169" formatCode="#,##0.0"/>
    <numFmt numFmtId="170" formatCode="_-* #,##0.0_-;\-* #,##0.0_-;_-* &quot;-&quot;?_-;_-@_-"/>
  </numFmts>
  <fonts count="4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 vertical="center" wrapText="1"/>
    </xf>
    <xf numFmtId="41" fontId="5" fillId="33" borderId="10" xfId="44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 inden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33" borderId="10" xfId="44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 wrapText="1"/>
    </xf>
    <xf numFmtId="41" fontId="5" fillId="33" borderId="0" xfId="44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Alignment="1" quotePrefix="1">
      <alignment/>
    </xf>
    <xf numFmtId="164" fontId="5" fillId="33" borderId="0" xfId="43" applyNumberFormat="1" applyFont="1" applyFill="1" applyAlignment="1">
      <alignment/>
    </xf>
    <xf numFmtId="3" fontId="5" fillId="33" borderId="0" xfId="47" applyNumberFormat="1" applyFont="1" applyFill="1">
      <alignment/>
      <protection/>
    </xf>
    <xf numFmtId="164" fontId="5" fillId="33" borderId="0" xfId="43" applyNumberFormat="1" applyFont="1" applyFill="1" applyAlignment="1">
      <alignment horizontal="right" vertical="center" indent="1"/>
    </xf>
    <xf numFmtId="165" fontId="5" fillId="33" borderId="0" xfId="0" applyNumberFormat="1" applyFont="1" applyFill="1" applyAlignment="1">
      <alignment horizontal="right" indent="1"/>
    </xf>
    <xf numFmtId="165" fontId="5" fillId="33" borderId="0" xfId="0" applyNumberFormat="1" applyFont="1" applyFill="1" applyAlignment="1">
      <alignment vertical="center"/>
    </xf>
    <xf numFmtId="0" fontId="6" fillId="33" borderId="0" xfId="46" applyNumberFormat="1" applyFont="1" applyFill="1">
      <alignment/>
      <protection/>
    </xf>
    <xf numFmtId="164" fontId="6" fillId="33" borderId="0" xfId="43" applyNumberFormat="1" applyFont="1" applyFill="1" applyAlignment="1">
      <alignment/>
    </xf>
    <xf numFmtId="3" fontId="6" fillId="33" borderId="0" xfId="47" applyNumberFormat="1" applyFont="1" applyFill="1">
      <alignment/>
      <protection/>
    </xf>
    <xf numFmtId="164" fontId="6" fillId="33" borderId="0" xfId="43" applyNumberFormat="1" applyFont="1" applyFill="1" applyAlignment="1">
      <alignment horizontal="right" vertical="center" indent="1"/>
    </xf>
    <xf numFmtId="165" fontId="6" fillId="33" borderId="0" xfId="0" applyNumberFormat="1" applyFont="1" applyFill="1" applyAlignment="1">
      <alignment horizontal="right" indent="1"/>
    </xf>
    <xf numFmtId="165" fontId="6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 horizontal="right" indent="1"/>
    </xf>
    <xf numFmtId="0" fontId="6" fillId="33" borderId="0" xfId="0" applyFont="1" applyFill="1" applyAlignment="1">
      <alignment/>
    </xf>
    <xf numFmtId="165" fontId="6" fillId="33" borderId="0" xfId="0" applyNumberFormat="1" applyFont="1" applyFill="1" applyBorder="1" applyAlignment="1">
      <alignment horizontal="right" indent="1"/>
    </xf>
    <xf numFmtId="165" fontId="6" fillId="33" borderId="0" xfId="0" applyNumberFormat="1" applyFont="1" applyFill="1" applyBorder="1" applyAlignment="1">
      <alignment horizontal="right" vertical="center" indent="1"/>
    </xf>
    <xf numFmtId="164" fontId="6" fillId="33" borderId="0" xfId="43" applyNumberFormat="1" applyFont="1" applyFill="1" applyBorder="1" applyAlignment="1">
      <alignment horizontal="right" vertical="center" indent="1"/>
    </xf>
    <xf numFmtId="0" fontId="6" fillId="33" borderId="0" xfId="0" applyFont="1" applyFill="1" applyBorder="1" applyAlignment="1">
      <alignment/>
    </xf>
    <xf numFmtId="165" fontId="6" fillId="33" borderId="0" xfId="44" applyNumberFormat="1" applyFont="1" applyFill="1" applyAlignment="1">
      <alignment horizontal="right" vertical="center" indent="1"/>
    </xf>
    <xf numFmtId="0" fontId="7" fillId="33" borderId="10" xfId="0" applyFont="1" applyFill="1" applyBorder="1" applyAlignment="1">
      <alignment/>
    </xf>
    <xf numFmtId="164" fontId="7" fillId="33" borderId="10" xfId="43" applyNumberFormat="1" applyFont="1" applyFill="1" applyBorder="1" applyAlignment="1">
      <alignment/>
    </xf>
    <xf numFmtId="1" fontId="7" fillId="33" borderId="10" xfId="43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1" fillId="33" borderId="0" xfId="46" applyFont="1" applyFill="1" applyBorder="1">
      <alignment/>
      <protection/>
    </xf>
    <xf numFmtId="0" fontId="5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164" fontId="7" fillId="33" borderId="0" xfId="43" applyNumberFormat="1" applyFont="1" applyFill="1" applyAlignment="1">
      <alignment/>
    </xf>
    <xf numFmtId="3" fontId="7" fillId="33" borderId="0" xfId="47" applyNumberFormat="1" applyFont="1" applyFill="1">
      <alignment/>
      <protection/>
    </xf>
    <xf numFmtId="164" fontId="7" fillId="33" borderId="0" xfId="43" applyNumberFormat="1" applyFont="1" applyFill="1" applyAlignment="1">
      <alignment horizontal="right" vertical="center" indent="1"/>
    </xf>
    <xf numFmtId="165" fontId="7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/>
    </xf>
    <xf numFmtId="3" fontId="2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/>
    </xf>
    <xf numFmtId="164" fontId="7" fillId="33" borderId="0" xfId="43" applyNumberFormat="1" applyFont="1" applyFill="1" applyBorder="1" applyAlignment="1">
      <alignment/>
    </xf>
    <xf numFmtId="1" fontId="7" fillId="33" borderId="0" xfId="43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 quotePrefix="1">
      <alignment vertical="center"/>
    </xf>
    <xf numFmtId="164" fontId="5" fillId="33" borderId="0" xfId="43" applyNumberFormat="1" applyFont="1" applyFill="1" applyAlignment="1">
      <alignment vertical="center"/>
    </xf>
    <xf numFmtId="165" fontId="5" fillId="33" borderId="0" xfId="0" applyNumberFormat="1" applyFont="1" applyFill="1" applyAlignment="1">
      <alignment horizontal="right" vertical="center"/>
    </xf>
    <xf numFmtId="165" fontId="5" fillId="33" borderId="0" xfId="0" applyNumberFormat="1" applyFont="1" applyFill="1" applyBorder="1" applyAlignment="1">
      <alignment vertical="center"/>
    </xf>
    <xf numFmtId="165" fontId="6" fillId="33" borderId="0" xfId="0" applyNumberFormat="1" applyFon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164" fontId="5" fillId="33" borderId="0" xfId="43" applyNumberFormat="1" applyFont="1" applyFill="1" applyBorder="1" applyAlignment="1">
      <alignment vertical="center"/>
    </xf>
    <xf numFmtId="164" fontId="6" fillId="33" borderId="0" xfId="43" applyNumberFormat="1" applyFont="1" applyFill="1" applyAlignment="1">
      <alignment vertical="center"/>
    </xf>
    <xf numFmtId="165" fontId="5" fillId="33" borderId="0" xfId="0" applyNumberFormat="1" applyFont="1" applyFill="1" applyBorder="1" applyAlignment="1">
      <alignment horizontal="right" vertical="center"/>
    </xf>
    <xf numFmtId="165" fontId="6" fillId="33" borderId="0" xfId="0" applyNumberFormat="1" applyFont="1" applyFill="1" applyBorder="1" applyAlignment="1">
      <alignment vertical="center"/>
    </xf>
    <xf numFmtId="165" fontId="5" fillId="33" borderId="0" xfId="44" applyNumberFormat="1" applyFont="1" applyFill="1" applyAlignment="1">
      <alignment horizontal="right" vertical="center"/>
    </xf>
    <xf numFmtId="168" fontId="5" fillId="33" borderId="0" xfId="43" applyNumberFormat="1" applyFont="1" applyFill="1" applyAlignment="1">
      <alignment vertical="center"/>
    </xf>
    <xf numFmtId="164" fontId="6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164" fontId="6" fillId="33" borderId="0" xfId="43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top" wrapText="1" indent="1"/>
    </xf>
    <xf numFmtId="0" fontId="8" fillId="0" borderId="0" xfId="48" applyFont="1" applyAlignment="1">
      <alignment horizontal="left" wrapText="1"/>
      <protection/>
    </xf>
    <xf numFmtId="0" fontId="1" fillId="0" borderId="0" xfId="48" applyFont="1" applyAlignment="1">
      <alignment horizontal="left" wrapText="1"/>
      <protection/>
    </xf>
    <xf numFmtId="0" fontId="0" fillId="0" borderId="0" xfId="0" applyAlignment="1">
      <alignment/>
    </xf>
    <xf numFmtId="3" fontId="2" fillId="33" borderId="0" xfId="0" applyNumberFormat="1" applyFont="1" applyFill="1" applyAlignment="1">
      <alignment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 inden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tav 9" xfId="47"/>
    <cellStyle name="Normale_Tav-15-3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 flipH="1">
          <a:off x="1533525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35</xdr:row>
      <xdr:rowOff>0</xdr:rowOff>
    </xdr:from>
    <xdr:to>
      <xdr:col>5</xdr:col>
      <xdr:colOff>619125</xdr:colOff>
      <xdr:row>35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62050" y="603885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Spesa per R&amp;S intra-muros per settore istituzionale e  regione - Anni 2001-2003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161925</xdr:colOff>
      <xdr:row>35</xdr:row>
      <xdr:rowOff>0</xdr:rowOff>
    </xdr:from>
    <xdr:to>
      <xdr:col>5</xdr:col>
      <xdr:colOff>647700</xdr:colOff>
      <xdr:row>35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" y="603885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relativi al settore privato non profit sono disponibili a partire dall'anno 2002.  </a:t>
          </a:r>
        </a:p>
      </xdr:txBody>
    </xdr:sp>
    <xdr:clientData/>
  </xdr:twoCellAnchor>
  <xdr:twoCellAnchor>
    <xdr:from>
      <xdr:col>0</xdr:col>
      <xdr:colOff>180975</xdr:colOff>
      <xdr:row>35</xdr:row>
      <xdr:rowOff>0</xdr:rowOff>
    </xdr:from>
    <xdr:to>
      <xdr:col>5</xdr:col>
      <xdr:colOff>666750</xdr:colOff>
      <xdr:row>35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80975" y="603885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fonti amministrative utilizzate per la stima del personale impegnato in attività di R&amp;S non consentono per l'anno 2000 una disaggregazione a livello provinciale dei dati relativi al Trentino-Alto Adige.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il settore delle istituzioni private non profit i primi dati disponibili si riferiscono al 2002.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PageLayoutView="0" workbookViewId="0" topLeftCell="A1">
      <selection activeCell="Q93" sqref="Q93"/>
    </sheetView>
  </sheetViews>
  <sheetFormatPr defaultColWidth="9.140625" defaultRowHeight="12.75"/>
  <cols>
    <col min="1" max="1" width="23.00390625" style="43" customWidth="1"/>
    <col min="2" max="2" width="12.00390625" style="43" customWidth="1"/>
    <col min="3" max="3" width="10.8515625" style="43" customWidth="1"/>
    <col min="4" max="4" width="12.421875" style="43" customWidth="1"/>
    <col min="5" max="5" width="12.00390625" style="43" customWidth="1"/>
    <col min="6" max="6" width="11.140625" style="43" customWidth="1"/>
    <col min="7" max="7" width="0.5625" style="43" customWidth="1"/>
    <col min="8" max="8" width="8.8515625" style="43" customWidth="1"/>
    <col min="9" max="11" width="9.28125" style="43" customWidth="1"/>
    <col min="12" max="12" width="9.8515625" style="43" customWidth="1"/>
    <col min="13" max="16384" width="9.140625" style="43" customWidth="1"/>
  </cols>
  <sheetData>
    <row r="1" spans="1:12" s="1" customFormat="1" ht="17.2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1" customFormat="1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" customFormat="1" ht="12" customHeight="1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4" customFormat="1" ht="12.75" customHeight="1">
      <c r="A4" s="77" t="s">
        <v>42</v>
      </c>
      <c r="B4" s="79" t="s">
        <v>0</v>
      </c>
      <c r="C4" s="79"/>
      <c r="D4" s="79"/>
      <c r="E4" s="79"/>
      <c r="F4" s="79"/>
      <c r="G4" s="3"/>
      <c r="H4" s="79" t="s">
        <v>1</v>
      </c>
      <c r="I4" s="79"/>
      <c r="J4" s="79"/>
      <c r="K4" s="79"/>
      <c r="L4" s="79"/>
    </row>
    <row r="5" spans="1:12" s="4" customFormat="1" ht="38.25" customHeight="1">
      <c r="A5" s="78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/>
      <c r="H5" s="10" t="s">
        <v>2</v>
      </c>
      <c r="I5" s="11" t="s">
        <v>3</v>
      </c>
      <c r="J5" s="12" t="s">
        <v>4</v>
      </c>
      <c r="K5" s="11" t="s">
        <v>5</v>
      </c>
      <c r="L5" s="12" t="s">
        <v>6</v>
      </c>
    </row>
    <row r="6" spans="1:12" s="4" customFormat="1" ht="12.75" customHeight="1">
      <c r="A6" s="13"/>
      <c r="B6" s="14"/>
      <c r="C6" s="15"/>
      <c r="D6" s="16"/>
      <c r="E6" s="15"/>
      <c r="F6" s="16"/>
      <c r="G6" s="16"/>
      <c r="H6" s="14"/>
      <c r="I6" s="15"/>
      <c r="J6" s="16"/>
      <c r="K6" s="15"/>
      <c r="L6" s="16"/>
    </row>
    <row r="7" spans="1:12" s="4" customFormat="1" ht="12.75" customHeight="1">
      <c r="A7" s="17" t="s">
        <v>7</v>
      </c>
      <c r="B7" s="18">
        <v>112014</v>
      </c>
      <c r="C7" s="19">
        <v>69624</v>
      </c>
      <c r="D7" s="18">
        <v>1736296</v>
      </c>
      <c r="E7" s="18">
        <v>364676</v>
      </c>
      <c r="F7" s="20">
        <f>SUM(B7:E7)</f>
        <v>2282610</v>
      </c>
      <c r="G7" s="21"/>
      <c r="H7" s="22">
        <f>B7/B$30*100</f>
        <v>4.236123795833763</v>
      </c>
      <c r="I7" s="22">
        <f>C7/C$30*100</f>
        <v>10.926365050195304</v>
      </c>
      <c r="J7" s="22">
        <f>D7/D$30*100</f>
        <v>18.364454507916523</v>
      </c>
      <c r="K7" s="22">
        <f>E7/E$30*100</f>
        <v>6.636211240119638</v>
      </c>
      <c r="L7" s="22">
        <f>F7/F$30*100</f>
        <v>12.52023435652223</v>
      </c>
    </row>
    <row r="8" spans="1:12" s="4" customFormat="1" ht="12.75" customHeight="1">
      <c r="A8" s="23" t="s">
        <v>30</v>
      </c>
      <c r="B8" s="24">
        <v>3439</v>
      </c>
      <c r="C8" s="25">
        <v>3573</v>
      </c>
      <c r="D8" s="24">
        <v>8021</v>
      </c>
      <c r="E8" s="24">
        <v>3950</v>
      </c>
      <c r="F8" s="26">
        <f>SUM(B8:E8)</f>
        <v>18983</v>
      </c>
      <c r="G8" s="27"/>
      <c r="H8" s="28">
        <f aca="true" t="shared" si="0" ref="H8:L30">B8/B$30*100</f>
        <v>0.13005543712279102</v>
      </c>
      <c r="I8" s="28">
        <f t="shared" si="0"/>
        <v>0.5607247834704674</v>
      </c>
      <c r="J8" s="28">
        <f t="shared" si="0"/>
        <v>0.08483650806544416</v>
      </c>
      <c r="K8" s="28">
        <f t="shared" si="0"/>
        <v>0.071880338707435</v>
      </c>
      <c r="L8" s="28">
        <f t="shared" si="0"/>
        <v>0.10412274054256378</v>
      </c>
    </row>
    <row r="9" spans="1:12" s="4" customFormat="1" ht="12.75" customHeight="1">
      <c r="A9" s="17" t="s">
        <v>8</v>
      </c>
      <c r="B9" s="18">
        <v>196163</v>
      </c>
      <c r="C9" s="19">
        <v>355159</v>
      </c>
      <c r="D9" s="18">
        <v>2661812</v>
      </c>
      <c r="E9" s="18">
        <v>707089</v>
      </c>
      <c r="F9" s="20">
        <f>SUM(B9:E9)</f>
        <v>3920223</v>
      </c>
      <c r="G9" s="21"/>
      <c r="H9" s="22">
        <f t="shared" si="0"/>
        <v>7.418454408932264</v>
      </c>
      <c r="I9" s="22">
        <f t="shared" si="0"/>
        <v>55.73648289185215</v>
      </c>
      <c r="J9" s="22">
        <f t="shared" si="0"/>
        <v>28.153451590412175</v>
      </c>
      <c r="K9" s="22">
        <f t="shared" si="0"/>
        <v>12.867290333240891</v>
      </c>
      <c r="L9" s="22">
        <f t="shared" si="0"/>
        <v>21.50262668166207</v>
      </c>
    </row>
    <row r="10" spans="1:12" s="4" customFormat="1" ht="12.75" customHeight="1">
      <c r="A10" s="29" t="s">
        <v>32</v>
      </c>
      <c r="B10" s="18">
        <f>B11+B12</f>
        <v>68046</v>
      </c>
      <c r="C10" s="19">
        <f>C11+C12</f>
        <v>21071</v>
      </c>
      <c r="D10" s="18">
        <f>D11+D12</f>
        <v>117100</v>
      </c>
      <c r="E10" s="18">
        <f>E11+E12</f>
        <v>68632</v>
      </c>
      <c r="F10" s="20">
        <f aca="true" t="shared" si="1" ref="F10:F28">SUM(B10:E10)</f>
        <v>274849</v>
      </c>
      <c r="G10" s="21"/>
      <c r="H10" s="22">
        <f t="shared" si="0"/>
        <v>2.573350472363314</v>
      </c>
      <c r="I10" s="22">
        <f t="shared" si="0"/>
        <v>3.306753963757688</v>
      </c>
      <c r="J10" s="22">
        <f t="shared" si="0"/>
        <v>1.2385432108793806</v>
      </c>
      <c r="K10" s="22">
        <f t="shared" si="0"/>
        <v>1.2489345332072606</v>
      </c>
      <c r="L10" s="22">
        <f t="shared" si="0"/>
        <v>1.5075610343667025</v>
      </c>
    </row>
    <row r="11" spans="1:12" s="49" customFormat="1" ht="12.75" customHeight="1">
      <c r="A11" s="44" t="s">
        <v>33</v>
      </c>
      <c r="B11" s="45">
        <v>66127</v>
      </c>
      <c r="C11" s="46">
        <v>4841</v>
      </c>
      <c r="D11" s="45">
        <v>53132</v>
      </c>
      <c r="E11" s="45">
        <v>58609</v>
      </c>
      <c r="F11" s="47">
        <f t="shared" si="1"/>
        <v>182709</v>
      </c>
      <c r="G11" s="30"/>
      <c r="H11" s="48">
        <f t="shared" si="0"/>
        <v>2.5007781013721435</v>
      </c>
      <c r="I11" s="48">
        <f t="shared" si="0"/>
        <v>0.759716954038772</v>
      </c>
      <c r="J11" s="48">
        <f t="shared" si="0"/>
        <v>0.5619665062377732</v>
      </c>
      <c r="K11" s="48">
        <f t="shared" si="0"/>
        <v>1.0665404484314074</v>
      </c>
      <c r="L11" s="48">
        <f t="shared" si="0"/>
        <v>1.0021683507238732</v>
      </c>
    </row>
    <row r="12" spans="1:12" s="49" customFormat="1" ht="12.75" customHeight="1">
      <c r="A12" s="44" t="s">
        <v>34</v>
      </c>
      <c r="B12" s="45">
        <v>1919</v>
      </c>
      <c r="C12" s="46">
        <v>16230</v>
      </c>
      <c r="D12" s="45">
        <v>63968</v>
      </c>
      <c r="E12" s="45">
        <v>10023</v>
      </c>
      <c r="F12" s="47">
        <f t="shared" si="1"/>
        <v>92140</v>
      </c>
      <c r="G12" s="30"/>
      <c r="H12" s="48">
        <f t="shared" si="0"/>
        <v>0.07257237099117067</v>
      </c>
      <c r="I12" s="48">
        <f t="shared" si="0"/>
        <v>2.547037009718916</v>
      </c>
      <c r="J12" s="48">
        <f t="shared" si="0"/>
        <v>0.6765767046416074</v>
      </c>
      <c r="K12" s="48">
        <f t="shared" si="0"/>
        <v>0.18239408477585345</v>
      </c>
      <c r="L12" s="48">
        <f t="shared" si="0"/>
        <v>0.5053926836428292</v>
      </c>
    </row>
    <row r="13" spans="1:12" s="4" customFormat="1" ht="12.75" customHeight="1">
      <c r="A13" s="17" t="s">
        <v>9</v>
      </c>
      <c r="B13" s="18">
        <v>145989</v>
      </c>
      <c r="C13" s="19">
        <v>14872</v>
      </c>
      <c r="D13" s="18">
        <v>731019</v>
      </c>
      <c r="E13" s="18">
        <v>340419</v>
      </c>
      <c r="F13" s="20">
        <f t="shared" si="1"/>
        <v>1232299</v>
      </c>
      <c r="G13" s="21"/>
      <c r="H13" s="22">
        <f t="shared" si="0"/>
        <v>5.520983777295474</v>
      </c>
      <c r="I13" s="22">
        <f t="shared" si="0"/>
        <v>2.3339207891891385</v>
      </c>
      <c r="J13" s="22">
        <f t="shared" si="0"/>
        <v>7.7318413277013995</v>
      </c>
      <c r="K13" s="22">
        <f t="shared" si="0"/>
        <v>6.194793170239574</v>
      </c>
      <c r="L13" s="22">
        <f t="shared" si="0"/>
        <v>6.759223992406933</v>
      </c>
    </row>
    <row r="14" spans="1:12" s="4" customFormat="1" ht="12.75" customHeight="1">
      <c r="A14" s="17" t="s">
        <v>10</v>
      </c>
      <c r="B14" s="18">
        <v>102968</v>
      </c>
      <c r="C14" s="19">
        <v>8228</v>
      </c>
      <c r="D14" s="18">
        <v>230385</v>
      </c>
      <c r="E14" s="18">
        <v>153521</v>
      </c>
      <c r="F14" s="20">
        <f t="shared" si="1"/>
        <v>495102</v>
      </c>
      <c r="G14" s="21"/>
      <c r="H14" s="22">
        <f t="shared" si="0"/>
        <v>3.8940239167372916</v>
      </c>
      <c r="I14" s="22">
        <f t="shared" si="0"/>
        <v>1.2912520342555291</v>
      </c>
      <c r="J14" s="22">
        <f t="shared" si="0"/>
        <v>2.436735932010641</v>
      </c>
      <c r="K14" s="22">
        <f t="shared" si="0"/>
        <v>2.7937067034694</v>
      </c>
      <c r="L14" s="22">
        <f t="shared" si="0"/>
        <v>2.7156601742666817</v>
      </c>
    </row>
    <row r="15" spans="1:12" s="4" customFormat="1" ht="12.75" customHeight="1">
      <c r="A15" s="17" t="s">
        <v>11</v>
      </c>
      <c r="B15" s="18">
        <v>56762</v>
      </c>
      <c r="C15" s="19">
        <v>8861</v>
      </c>
      <c r="D15" s="18">
        <v>314360</v>
      </c>
      <c r="E15" s="18">
        <v>128049</v>
      </c>
      <c r="F15" s="20">
        <f t="shared" si="1"/>
        <v>508032</v>
      </c>
      <c r="G15" s="21"/>
      <c r="H15" s="22">
        <f t="shared" si="0"/>
        <v>2.146614341949364</v>
      </c>
      <c r="I15" s="22">
        <f t="shared" si="0"/>
        <v>1.3905911856512208</v>
      </c>
      <c r="J15" s="22">
        <f t="shared" si="0"/>
        <v>3.324922662442716</v>
      </c>
      <c r="K15" s="22">
        <f t="shared" si="0"/>
        <v>2.3301786053540114</v>
      </c>
      <c r="L15" s="22">
        <f t="shared" si="0"/>
        <v>2.7865818955549577</v>
      </c>
    </row>
    <row r="16" spans="1:12" s="4" customFormat="1" ht="12.75" customHeight="1">
      <c r="A16" s="17" t="s">
        <v>12</v>
      </c>
      <c r="B16" s="18">
        <v>412566</v>
      </c>
      <c r="C16" s="19">
        <v>7930</v>
      </c>
      <c r="D16" s="18">
        <v>1103529</v>
      </c>
      <c r="E16" s="18">
        <v>492657</v>
      </c>
      <c r="F16" s="20">
        <f t="shared" si="1"/>
        <v>2016682</v>
      </c>
      <c r="G16" s="21"/>
      <c r="H16" s="22">
        <f t="shared" si="0"/>
        <v>15.602341224775051</v>
      </c>
      <c r="I16" s="22">
        <f t="shared" si="0"/>
        <v>1.2444857354942083</v>
      </c>
      <c r="J16" s="22">
        <f t="shared" si="0"/>
        <v>11.671804875819912</v>
      </c>
      <c r="K16" s="22">
        <f t="shared" si="0"/>
        <v>8.965152411794636</v>
      </c>
      <c r="L16" s="22">
        <f t="shared" si="0"/>
        <v>11.061605470308097</v>
      </c>
    </row>
    <row r="17" spans="1:12" s="4" customFormat="1" ht="12.75" customHeight="1">
      <c r="A17" s="17" t="s">
        <v>13</v>
      </c>
      <c r="B17" s="18">
        <v>84346</v>
      </c>
      <c r="C17" s="19">
        <v>10072</v>
      </c>
      <c r="D17" s="18">
        <v>424442</v>
      </c>
      <c r="E17" s="18">
        <v>529864</v>
      </c>
      <c r="F17" s="20">
        <f t="shared" si="1"/>
        <v>1048724</v>
      </c>
      <c r="G17" s="21"/>
      <c r="H17" s="22">
        <f t="shared" si="0"/>
        <v>3.189780721011611</v>
      </c>
      <c r="I17" s="22">
        <f t="shared" si="0"/>
        <v>1.5806381245772594</v>
      </c>
      <c r="J17" s="22">
        <f t="shared" si="0"/>
        <v>4.489237895064611</v>
      </c>
      <c r="K17" s="22">
        <f t="shared" si="0"/>
        <v>9.642228807310467</v>
      </c>
      <c r="L17" s="22">
        <f t="shared" si="0"/>
        <v>5.75230558672284</v>
      </c>
    </row>
    <row r="18" spans="1:12" s="4" customFormat="1" ht="12.75" customHeight="1">
      <c r="A18" s="17" t="s">
        <v>14</v>
      </c>
      <c r="B18" s="18">
        <v>15379</v>
      </c>
      <c r="C18" s="19">
        <v>497</v>
      </c>
      <c r="D18" s="18">
        <v>39601</v>
      </c>
      <c r="E18" s="18">
        <v>133837</v>
      </c>
      <c r="F18" s="20">
        <f t="shared" si="1"/>
        <v>189314</v>
      </c>
      <c r="G18" s="21"/>
      <c r="H18" s="22">
        <f t="shared" si="0"/>
        <v>0.581600048709335</v>
      </c>
      <c r="I18" s="22">
        <f t="shared" si="0"/>
        <v>0.07799614256502163</v>
      </c>
      <c r="J18" s="22">
        <f t="shared" si="0"/>
        <v>0.4188518334247169</v>
      </c>
      <c r="K18" s="22">
        <f t="shared" si="0"/>
        <v>2.435506048503033</v>
      </c>
      <c r="L18" s="22">
        <f t="shared" si="0"/>
        <v>1.0383971186364074</v>
      </c>
    </row>
    <row r="19" spans="1:12" s="4" customFormat="1" ht="12.75" customHeight="1">
      <c r="A19" s="17" t="s">
        <v>15</v>
      </c>
      <c r="B19" s="18">
        <v>13514</v>
      </c>
      <c r="C19" s="19">
        <v>195</v>
      </c>
      <c r="D19" s="18">
        <v>139416</v>
      </c>
      <c r="E19" s="18">
        <v>117879</v>
      </c>
      <c r="F19" s="20">
        <f t="shared" si="1"/>
        <v>271004</v>
      </c>
      <c r="G19" s="21"/>
      <c r="H19" s="22">
        <f t="shared" si="0"/>
        <v>0.5110698392781035</v>
      </c>
      <c r="I19" s="22">
        <f t="shared" si="0"/>
        <v>0.030602108249857582</v>
      </c>
      <c r="J19" s="22">
        <f t="shared" si="0"/>
        <v>1.4745750665069148</v>
      </c>
      <c r="K19" s="22">
        <f t="shared" si="0"/>
        <v>2.145109480124995</v>
      </c>
      <c r="L19" s="22">
        <f t="shared" si="0"/>
        <v>1.4864710097454015</v>
      </c>
    </row>
    <row r="20" spans="1:12" s="4" customFormat="1" ht="12.75" customHeight="1">
      <c r="A20" s="17" t="s">
        <v>16</v>
      </c>
      <c r="B20" s="18">
        <v>1086361</v>
      </c>
      <c r="C20" s="19">
        <v>54975</v>
      </c>
      <c r="D20" s="18">
        <v>943877</v>
      </c>
      <c r="E20" s="18">
        <v>688839</v>
      </c>
      <c r="F20" s="20">
        <f t="shared" si="1"/>
        <v>2774052</v>
      </c>
      <c r="G20" s="21"/>
      <c r="H20" s="22">
        <f t="shared" si="0"/>
        <v>41.08379026698237</v>
      </c>
      <c r="I20" s="22">
        <f t="shared" si="0"/>
        <v>8.627440518132925</v>
      </c>
      <c r="J20" s="22">
        <f t="shared" si="0"/>
        <v>9.983197696457703</v>
      </c>
      <c r="K20" s="22">
        <f t="shared" si="0"/>
        <v>12.535184970858438</v>
      </c>
      <c r="L20" s="22">
        <f t="shared" si="0"/>
        <v>15.215819240772277</v>
      </c>
    </row>
    <row r="21" spans="1:12" s="4" customFormat="1" ht="12.75" customHeight="1">
      <c r="A21" s="17" t="s">
        <v>17</v>
      </c>
      <c r="B21" s="18">
        <v>44759</v>
      </c>
      <c r="C21" s="19">
        <v>935</v>
      </c>
      <c r="D21" s="18">
        <v>124155</v>
      </c>
      <c r="E21" s="18">
        <v>119403</v>
      </c>
      <c r="F21" s="20">
        <f t="shared" si="1"/>
        <v>289252</v>
      </c>
      <c r="G21" s="21"/>
      <c r="H21" s="22">
        <f t="shared" si="0"/>
        <v>1.6926872085428912</v>
      </c>
      <c r="I21" s="22">
        <f t="shared" si="0"/>
        <v>0.14673318571085558</v>
      </c>
      <c r="J21" s="22">
        <f t="shared" si="0"/>
        <v>1.3131625307150254</v>
      </c>
      <c r="K21" s="22">
        <f t="shared" si="0"/>
        <v>2.172842552578193</v>
      </c>
      <c r="L21" s="22">
        <f t="shared" si="0"/>
        <v>1.5865622371288868</v>
      </c>
    </row>
    <row r="22" spans="1:12" s="4" customFormat="1" ht="12.75" customHeight="1">
      <c r="A22" s="17" t="s">
        <v>18</v>
      </c>
      <c r="B22" s="18">
        <v>4469</v>
      </c>
      <c r="C22" s="19">
        <v>143</v>
      </c>
      <c r="D22" s="18">
        <v>4387</v>
      </c>
      <c r="E22" s="18">
        <v>19612</v>
      </c>
      <c r="F22" s="20">
        <f t="shared" si="1"/>
        <v>28611</v>
      </c>
      <c r="G22" s="21"/>
      <c r="H22" s="22">
        <f t="shared" si="0"/>
        <v>0.16900777798829691</v>
      </c>
      <c r="I22" s="22">
        <f t="shared" si="0"/>
        <v>0.022441546049895563</v>
      </c>
      <c r="J22" s="22">
        <f t="shared" si="0"/>
        <v>0.046400419010485416</v>
      </c>
      <c r="K22" s="22">
        <f t="shared" si="0"/>
        <v>0.3568904310709406</v>
      </c>
      <c r="L22" s="22">
        <f t="shared" si="0"/>
        <v>0.15693282040053166</v>
      </c>
    </row>
    <row r="23" spans="1:12" s="4" customFormat="1" ht="12.75" customHeight="1">
      <c r="A23" s="17" t="s">
        <v>19</v>
      </c>
      <c r="B23" s="18">
        <v>89754</v>
      </c>
      <c r="C23" s="19">
        <v>37384</v>
      </c>
      <c r="D23" s="18">
        <v>538551</v>
      </c>
      <c r="E23" s="18">
        <v>551068</v>
      </c>
      <c r="F23" s="20">
        <f t="shared" si="1"/>
        <v>1216757</v>
      </c>
      <c r="G23" s="21"/>
      <c r="H23" s="22">
        <f t="shared" si="0"/>
        <v>3.39429941945885</v>
      </c>
      <c r="I23" s="22">
        <f t="shared" si="0"/>
        <v>5.86681648621885</v>
      </c>
      <c r="J23" s="22">
        <f t="shared" si="0"/>
        <v>5.6961458989094895</v>
      </c>
      <c r="K23" s="22">
        <f t="shared" si="0"/>
        <v>10.02808974451362</v>
      </c>
      <c r="L23" s="22">
        <f t="shared" si="0"/>
        <v>6.673975315511156</v>
      </c>
    </row>
    <row r="24" spans="1:12" s="4" customFormat="1" ht="12.75" customHeight="1">
      <c r="A24" s="17" t="s">
        <v>20</v>
      </c>
      <c r="B24" s="18">
        <v>66643</v>
      </c>
      <c r="C24" s="19">
        <v>36591</v>
      </c>
      <c r="D24" s="18">
        <v>113580</v>
      </c>
      <c r="E24" s="18">
        <v>326526</v>
      </c>
      <c r="F24" s="20">
        <f t="shared" si="1"/>
        <v>543340</v>
      </c>
      <c r="G24" s="21"/>
      <c r="H24" s="22">
        <f t="shared" si="0"/>
        <v>2.520292089611562</v>
      </c>
      <c r="I24" s="22">
        <f t="shared" si="0"/>
        <v>5.74236791266943</v>
      </c>
      <c r="J24" s="22">
        <f t="shared" si="0"/>
        <v>1.2013128769571308</v>
      </c>
      <c r="K24" s="22">
        <f t="shared" si="0"/>
        <v>5.941974551084537</v>
      </c>
      <c r="L24" s="22">
        <f t="shared" si="0"/>
        <v>2.980248108644398</v>
      </c>
    </row>
    <row r="25" spans="1:12" s="4" customFormat="1" ht="12.75" customHeight="1">
      <c r="A25" s="17" t="s">
        <v>21</v>
      </c>
      <c r="B25" s="18">
        <v>33849</v>
      </c>
      <c r="C25" s="19">
        <v>23</v>
      </c>
      <c r="D25" s="18">
        <v>18412</v>
      </c>
      <c r="E25" s="18">
        <v>22881</v>
      </c>
      <c r="F25" s="20">
        <f t="shared" si="1"/>
        <v>75165</v>
      </c>
      <c r="G25" s="27"/>
      <c r="H25" s="22">
        <f t="shared" si="0"/>
        <v>1.2800949378218531</v>
      </c>
      <c r="I25" s="22">
        <f t="shared" si="0"/>
        <v>0.003609479434598587</v>
      </c>
      <c r="J25" s="22">
        <f t="shared" si="0"/>
        <v>0.19474003073194837</v>
      </c>
      <c r="K25" s="22">
        <f t="shared" si="0"/>
        <v>0.41637823543413177</v>
      </c>
      <c r="L25" s="22">
        <f t="shared" si="0"/>
        <v>0.41228392734982916</v>
      </c>
    </row>
    <row r="26" spans="1:12" s="4" customFormat="1" ht="12.75" customHeight="1">
      <c r="A26" s="17" t="s">
        <v>22</v>
      </c>
      <c r="B26" s="18">
        <v>17341</v>
      </c>
      <c r="C26" s="19">
        <v>124</v>
      </c>
      <c r="D26" s="18">
        <v>12736</v>
      </c>
      <c r="E26" s="18">
        <v>122845</v>
      </c>
      <c r="F26" s="20">
        <f t="shared" si="1"/>
        <v>153046</v>
      </c>
      <c r="G26" s="30"/>
      <c r="H26" s="22">
        <f t="shared" si="0"/>
        <v>0.6557985853871239</v>
      </c>
      <c r="I26" s="22">
        <f t="shared" si="0"/>
        <v>0.019459802169140207</v>
      </c>
      <c r="J26" s="22">
        <f t="shared" si="0"/>
        <v>0.13470611728232101</v>
      </c>
      <c r="K26" s="22">
        <f t="shared" si="0"/>
        <v>2.2354785338012286</v>
      </c>
      <c r="L26" s="22">
        <f t="shared" si="0"/>
        <v>0.8394652557065383</v>
      </c>
    </row>
    <row r="27" spans="1:12" s="4" customFormat="1" ht="12.75" customHeight="1">
      <c r="A27" s="17" t="s">
        <v>23</v>
      </c>
      <c r="B27" s="18">
        <v>75696</v>
      </c>
      <c r="C27" s="19">
        <v>6517</v>
      </c>
      <c r="D27" s="18">
        <v>167713</v>
      </c>
      <c r="E27" s="18">
        <v>445347</v>
      </c>
      <c r="F27" s="20">
        <f t="shared" si="1"/>
        <v>695273</v>
      </c>
      <c r="G27" s="30"/>
      <c r="H27" s="22">
        <f t="shared" si="0"/>
        <v>2.862656693354693</v>
      </c>
      <c r="I27" s="22">
        <f t="shared" si="0"/>
        <v>1.0227381510990865</v>
      </c>
      <c r="J27" s="22">
        <f t="shared" si="0"/>
        <v>1.7738667594040438</v>
      </c>
      <c r="K27" s="22">
        <f t="shared" si="0"/>
        <v>8.1042261271747</v>
      </c>
      <c r="L27" s="22">
        <f t="shared" si="0"/>
        <v>3.8136085015671886</v>
      </c>
    </row>
    <row r="28" spans="1:12" s="4" customFormat="1" ht="12.75" customHeight="1">
      <c r="A28" s="17" t="s">
        <v>24</v>
      </c>
      <c r="B28" s="18">
        <v>14199</v>
      </c>
      <c r="C28" s="19">
        <v>437</v>
      </c>
      <c r="D28" s="18">
        <v>25264</v>
      </c>
      <c r="E28" s="18">
        <v>158150</v>
      </c>
      <c r="F28" s="20">
        <f t="shared" si="1"/>
        <v>198050</v>
      </c>
      <c r="G28" s="30"/>
      <c r="H28" s="22">
        <f t="shared" si="0"/>
        <v>0.5369750368439982</v>
      </c>
      <c r="I28" s="22">
        <f t="shared" si="0"/>
        <v>0.06858010925737315</v>
      </c>
      <c r="J28" s="22">
        <f t="shared" si="0"/>
        <v>0.2672122602874182</v>
      </c>
      <c r="K28" s="22">
        <f t="shared" si="0"/>
        <v>2.877943181412873</v>
      </c>
      <c r="L28" s="22">
        <f t="shared" si="0"/>
        <v>1.08631453218431</v>
      </c>
    </row>
    <row r="29" spans="1:12" s="4" customFormat="1" ht="12.75" customHeight="1">
      <c r="A29" s="17"/>
      <c r="B29" s="18"/>
      <c r="C29" s="18"/>
      <c r="D29" s="19"/>
      <c r="E29" s="18"/>
      <c r="F29" s="20"/>
      <c r="G29" s="30"/>
      <c r="H29" s="22"/>
      <c r="I29" s="22"/>
      <c r="J29" s="22"/>
      <c r="K29" s="22"/>
      <c r="L29" s="22"/>
    </row>
    <row r="30" spans="1:12" s="4" customFormat="1" ht="12.75" customHeight="1">
      <c r="A30" s="31" t="s">
        <v>25</v>
      </c>
      <c r="B30" s="24">
        <f>SUM(B31:B34)</f>
        <v>2644257</v>
      </c>
      <c r="C30" s="24">
        <f>SUM(C31:C34)</f>
        <v>637211</v>
      </c>
      <c r="D30" s="24">
        <f>SUM(D31:D34)</f>
        <v>9454656</v>
      </c>
      <c r="E30" s="24">
        <f>SUM(E31:E34)</f>
        <v>5495244</v>
      </c>
      <c r="F30" s="24">
        <f>SUM(F31:F34)</f>
        <v>18231368</v>
      </c>
      <c r="G30" s="32"/>
      <c r="H30" s="28">
        <f t="shared" si="0"/>
        <v>100</v>
      </c>
      <c r="I30" s="28">
        <f aca="true" t="shared" si="2" ref="I30:L31">C30/C$30*100</f>
        <v>100</v>
      </c>
      <c r="J30" s="28">
        <f t="shared" si="2"/>
        <v>100</v>
      </c>
      <c r="K30" s="28">
        <f t="shared" si="2"/>
        <v>100</v>
      </c>
      <c r="L30" s="28">
        <f t="shared" si="2"/>
        <v>100</v>
      </c>
    </row>
    <row r="31" spans="1:12" s="4" customFormat="1" ht="12.75" customHeight="1">
      <c r="A31" s="31" t="s">
        <v>26</v>
      </c>
      <c r="B31" s="26">
        <f>+B7+B8+B9+B15</f>
        <v>368378</v>
      </c>
      <c r="C31" s="26">
        <f>+C7+C8+C9+C15</f>
        <v>437217</v>
      </c>
      <c r="D31" s="26">
        <f>+D7+D8+D9+D15</f>
        <v>4720489</v>
      </c>
      <c r="E31" s="26">
        <f>+E7+E8+E9+E15</f>
        <v>1203764</v>
      </c>
      <c r="F31" s="34">
        <f>SUM(B31:E31)</f>
        <v>6729848</v>
      </c>
      <c r="G31" s="33"/>
      <c r="H31" s="28">
        <f>B31/B$30*100</f>
        <v>13.931247983838183</v>
      </c>
      <c r="I31" s="28">
        <f t="shared" si="2"/>
        <v>68.61416391116914</v>
      </c>
      <c r="J31" s="28">
        <f t="shared" si="2"/>
        <v>49.927665268836854</v>
      </c>
      <c r="K31" s="28">
        <f t="shared" si="2"/>
        <v>21.905560517421975</v>
      </c>
      <c r="L31" s="28">
        <f t="shared" si="2"/>
        <v>36.91356567428182</v>
      </c>
    </row>
    <row r="32" spans="1:12" s="4" customFormat="1" ht="12.75" customHeight="1">
      <c r="A32" s="31" t="s">
        <v>27</v>
      </c>
      <c r="B32" s="34">
        <f>+B10+B13+B14+B16</f>
        <v>729569</v>
      </c>
      <c r="C32" s="34">
        <f>+C10+C13+C14+C16</f>
        <v>52101</v>
      </c>
      <c r="D32" s="34">
        <f>+D10+D13+D14+D16</f>
        <v>2182033</v>
      </c>
      <c r="E32" s="34">
        <f>+E10+E13+E14+E16</f>
        <v>1055229</v>
      </c>
      <c r="F32" s="34">
        <f>SUM(B32:E32)</f>
        <v>4018932</v>
      </c>
      <c r="G32" s="33"/>
      <c r="H32" s="28">
        <f aca="true" t="shared" si="3" ref="H32:L34">B32/B$30*100</f>
        <v>27.590699391171132</v>
      </c>
      <c r="I32" s="28">
        <f t="shared" si="3"/>
        <v>8.176412522696562</v>
      </c>
      <c r="J32" s="28">
        <f t="shared" si="3"/>
        <v>23.07892534641133</v>
      </c>
      <c r="K32" s="28">
        <f t="shared" si="3"/>
        <v>19.20258681871087</v>
      </c>
      <c r="L32" s="28">
        <f t="shared" si="3"/>
        <v>22.044050671348415</v>
      </c>
    </row>
    <row r="33" spans="1:12" s="4" customFormat="1" ht="12.75" customHeight="1">
      <c r="A33" s="35" t="s">
        <v>28</v>
      </c>
      <c r="B33" s="34">
        <f>+B17+B18+B19+B20</f>
        <v>1199600</v>
      </c>
      <c r="C33" s="34">
        <f>+C17+C18+C19+C20</f>
        <v>65739</v>
      </c>
      <c r="D33" s="34">
        <f>+D17+D18+D19+D20</f>
        <v>1547336</v>
      </c>
      <c r="E33" s="34">
        <f>+E17+E18+E19+E20</f>
        <v>1470419</v>
      </c>
      <c r="F33" s="34">
        <f>SUM(B33:E33)</f>
        <v>4283094</v>
      </c>
      <c r="G33" s="33"/>
      <c r="H33" s="28">
        <f t="shared" si="3"/>
        <v>45.36624087598142</v>
      </c>
      <c r="I33" s="28">
        <f t="shared" si="3"/>
        <v>10.316676893525065</v>
      </c>
      <c r="J33" s="28">
        <f t="shared" si="3"/>
        <v>16.365862491453946</v>
      </c>
      <c r="K33" s="28">
        <f t="shared" si="3"/>
        <v>26.75802930679693</v>
      </c>
      <c r="L33" s="28">
        <f t="shared" si="3"/>
        <v>23.492992955876925</v>
      </c>
    </row>
    <row r="34" spans="1:12" s="4" customFormat="1" ht="12.75" customHeight="1">
      <c r="A34" s="35" t="s">
        <v>29</v>
      </c>
      <c r="B34" s="26">
        <f>+B21+B22+B23+B24+B25+B26+B27+B28</f>
        <v>346710</v>
      </c>
      <c r="C34" s="26">
        <f>+C21+C22+C23+C24+C25+C26+C27+C28</f>
        <v>82154</v>
      </c>
      <c r="D34" s="26">
        <f>+D21+D22+D23+D24+D25+D26+D27+D28</f>
        <v>1004798</v>
      </c>
      <c r="E34" s="26">
        <f>+E21+E22+E23+E24+E25+E26+E27+E28</f>
        <v>1765832</v>
      </c>
      <c r="F34" s="34">
        <f>SUM(B34:E34)</f>
        <v>3199494</v>
      </c>
      <c r="G34" s="36"/>
      <c r="H34" s="28">
        <f t="shared" si="3"/>
        <v>13.111811749009266</v>
      </c>
      <c r="I34" s="28">
        <f t="shared" si="3"/>
        <v>12.89274667260923</v>
      </c>
      <c r="J34" s="28">
        <f t="shared" si="3"/>
        <v>10.627546893297863</v>
      </c>
      <c r="K34" s="28">
        <f t="shared" si="3"/>
        <v>32.13382335707023</v>
      </c>
      <c r="L34" s="28">
        <f t="shared" si="3"/>
        <v>17.54939069849284</v>
      </c>
    </row>
    <row r="35" spans="1:12" s="4" customFormat="1" ht="12.75" customHeight="1">
      <c r="A35" s="37"/>
      <c r="B35" s="38"/>
      <c r="C35" s="38"/>
      <c r="D35" s="38"/>
      <c r="E35" s="39"/>
      <c r="F35" s="39"/>
      <c r="G35" s="40"/>
      <c r="H35" s="41"/>
      <c r="I35" s="41"/>
      <c r="J35" s="41"/>
      <c r="K35" s="41"/>
      <c r="L35" s="41"/>
    </row>
    <row r="36" spans="1:12" s="4" customFormat="1" ht="12.75" customHeight="1">
      <c r="A36" s="51"/>
      <c r="B36" s="52"/>
      <c r="C36" s="52"/>
      <c r="D36" s="52"/>
      <c r="E36" s="53"/>
      <c r="F36" s="53"/>
      <c r="G36" s="54"/>
      <c r="H36" s="55"/>
      <c r="I36" s="55"/>
      <c r="J36" s="55"/>
      <c r="K36" s="55"/>
      <c r="L36" s="55"/>
    </row>
    <row r="37" spans="1:12" s="4" customFormat="1" ht="12.75" customHeight="1">
      <c r="A37" s="51"/>
      <c r="B37" s="52"/>
      <c r="C37" s="52"/>
      <c r="D37" s="52"/>
      <c r="E37" s="53"/>
      <c r="F37" s="53"/>
      <c r="G37" s="54"/>
      <c r="H37" s="55"/>
      <c r="I37" s="55"/>
      <c r="J37" s="55"/>
      <c r="K37" s="55"/>
      <c r="L37" s="55"/>
    </row>
    <row r="38" spans="1:12" ht="11.25">
      <c r="A38" s="80" t="s">
        <v>36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s="4" customFormat="1" ht="12.75" customHeight="1">
      <c r="A39" s="77" t="s">
        <v>42</v>
      </c>
      <c r="B39" s="79" t="s">
        <v>0</v>
      </c>
      <c r="C39" s="79"/>
      <c r="D39" s="79"/>
      <c r="E39" s="79"/>
      <c r="F39" s="79"/>
      <c r="G39" s="3"/>
      <c r="H39" s="79" t="s">
        <v>1</v>
      </c>
      <c r="I39" s="79"/>
      <c r="J39" s="79"/>
      <c r="K39" s="79"/>
      <c r="L39" s="79"/>
    </row>
    <row r="40" spans="1:12" s="4" customFormat="1" ht="38.25" customHeight="1">
      <c r="A40" s="78"/>
      <c r="B40" s="5" t="s">
        <v>2</v>
      </c>
      <c r="C40" s="6" t="s">
        <v>3</v>
      </c>
      <c r="D40" s="7" t="s">
        <v>4</v>
      </c>
      <c r="E40" s="6" t="s">
        <v>5</v>
      </c>
      <c r="F40" s="8" t="s">
        <v>6</v>
      </c>
      <c r="G40" s="9"/>
      <c r="H40" s="10" t="s">
        <v>2</v>
      </c>
      <c r="I40" s="11" t="s">
        <v>3</v>
      </c>
      <c r="J40" s="12" t="s">
        <v>4</v>
      </c>
      <c r="K40" s="11" t="s">
        <v>5</v>
      </c>
      <c r="L40" s="12" t="s">
        <v>6</v>
      </c>
    </row>
    <row r="41" spans="1:12" ht="11.25">
      <c r="A41" s="13"/>
      <c r="B41" s="14"/>
      <c r="C41" s="15"/>
      <c r="D41" s="16"/>
      <c r="E41" s="15"/>
      <c r="F41" s="16"/>
      <c r="G41" s="16"/>
      <c r="H41" s="14"/>
      <c r="I41" s="15"/>
      <c r="J41" s="16"/>
      <c r="K41" s="15"/>
      <c r="L41" s="16"/>
    </row>
    <row r="42" spans="1:12" ht="11.25">
      <c r="A42" s="56" t="s">
        <v>7</v>
      </c>
      <c r="B42" s="57">
        <v>97729</v>
      </c>
      <c r="C42" s="57">
        <v>64860</v>
      </c>
      <c r="D42" s="57">
        <v>1800803</v>
      </c>
      <c r="E42" s="57">
        <v>411680</v>
      </c>
      <c r="F42" s="57">
        <v>2375072</v>
      </c>
      <c r="G42" s="58"/>
      <c r="H42" s="59">
        <v>4</v>
      </c>
      <c r="I42" s="59">
        <v>10.5</v>
      </c>
      <c r="J42" s="59">
        <v>17.7</v>
      </c>
      <c r="K42" s="59">
        <v>6.8</v>
      </c>
      <c r="L42" s="59">
        <v>12.3</v>
      </c>
    </row>
    <row r="43" spans="1:12" ht="11.25">
      <c r="A43" s="23" t="s">
        <v>30</v>
      </c>
      <c r="B43" s="63">
        <v>923</v>
      </c>
      <c r="C43" s="63">
        <v>3134</v>
      </c>
      <c r="D43" s="63">
        <v>18869</v>
      </c>
      <c r="E43" s="63">
        <v>3232</v>
      </c>
      <c r="F43" s="63">
        <v>26158</v>
      </c>
      <c r="G43" s="60"/>
      <c r="H43" s="65">
        <v>0</v>
      </c>
      <c r="I43" s="65">
        <v>0.5</v>
      </c>
      <c r="J43" s="65">
        <v>0.2</v>
      </c>
      <c r="K43" s="65">
        <v>0.1</v>
      </c>
      <c r="L43" s="65">
        <v>0.1</v>
      </c>
    </row>
    <row r="44" spans="1:12" ht="11.25">
      <c r="A44" s="56" t="s">
        <v>8</v>
      </c>
      <c r="B44" s="57">
        <v>160543</v>
      </c>
      <c r="C44" s="57">
        <v>331943</v>
      </c>
      <c r="D44" s="57">
        <v>2758611</v>
      </c>
      <c r="E44" s="57">
        <v>778342</v>
      </c>
      <c r="F44" s="57">
        <v>4029439</v>
      </c>
      <c r="G44" s="58"/>
      <c r="H44" s="59">
        <v>6.7</v>
      </c>
      <c r="I44" s="59">
        <v>53.8</v>
      </c>
      <c r="J44" s="59">
        <v>27.1</v>
      </c>
      <c r="K44" s="59">
        <v>12.7</v>
      </c>
      <c r="L44" s="59">
        <v>20.9</v>
      </c>
    </row>
    <row r="45" spans="1:12" ht="11.25">
      <c r="A45" s="29" t="s">
        <v>32</v>
      </c>
      <c r="B45" s="57">
        <f>SUM(B46:B47)</f>
        <v>82153</v>
      </c>
      <c r="C45" s="57">
        <f aca="true" t="shared" si="4" ref="C45:L45">SUM(C46:C47)</f>
        <v>17191</v>
      </c>
      <c r="D45" s="57">
        <f t="shared" si="4"/>
        <v>129734</v>
      </c>
      <c r="E45" s="57">
        <f t="shared" si="4"/>
        <v>72644</v>
      </c>
      <c r="F45" s="57">
        <f t="shared" si="4"/>
        <v>301722</v>
      </c>
      <c r="G45" s="57"/>
      <c r="H45" s="67">
        <f t="shared" si="4"/>
        <v>3.4</v>
      </c>
      <c r="I45" s="67">
        <f t="shared" si="4"/>
        <v>2.8</v>
      </c>
      <c r="J45" s="67">
        <f t="shared" si="4"/>
        <v>1.2999999999999998</v>
      </c>
      <c r="K45" s="67">
        <f t="shared" si="4"/>
        <v>1.2</v>
      </c>
      <c r="L45" s="67">
        <f t="shared" si="4"/>
        <v>1.6</v>
      </c>
    </row>
    <row r="46" spans="1:12" ht="11.25">
      <c r="A46" s="44" t="s">
        <v>33</v>
      </c>
      <c r="B46" s="45">
        <v>72493</v>
      </c>
      <c r="C46" s="46">
        <v>7329</v>
      </c>
      <c r="D46" s="45">
        <v>61005</v>
      </c>
      <c r="E46" s="45">
        <v>62436</v>
      </c>
      <c r="F46" s="47">
        <v>203263</v>
      </c>
      <c r="G46" s="30"/>
      <c r="H46" s="48">
        <v>3</v>
      </c>
      <c r="I46" s="48">
        <v>1.2</v>
      </c>
      <c r="J46" s="48">
        <v>0.6</v>
      </c>
      <c r="K46" s="48">
        <v>1</v>
      </c>
      <c r="L46" s="48">
        <v>1.1</v>
      </c>
    </row>
    <row r="47" spans="1:12" ht="11.25">
      <c r="A47" s="44" t="s">
        <v>37</v>
      </c>
      <c r="B47" s="45">
        <v>9660</v>
      </c>
      <c r="C47" s="46">
        <v>9862</v>
      </c>
      <c r="D47" s="45">
        <v>68729</v>
      </c>
      <c r="E47" s="45">
        <v>10208</v>
      </c>
      <c r="F47" s="47">
        <v>98459</v>
      </c>
      <c r="G47" s="30"/>
      <c r="H47" s="48">
        <v>0.4</v>
      </c>
      <c r="I47" s="48">
        <v>1.6</v>
      </c>
      <c r="J47" s="48">
        <v>0.7</v>
      </c>
      <c r="K47" s="48">
        <v>0.2</v>
      </c>
      <c r="L47" s="48">
        <v>0.5</v>
      </c>
    </row>
    <row r="48" spans="1:12" ht="11.25">
      <c r="A48" s="56" t="s">
        <v>9</v>
      </c>
      <c r="B48" s="57">
        <v>139950</v>
      </c>
      <c r="C48" s="57">
        <v>17862</v>
      </c>
      <c r="D48" s="57">
        <v>997105</v>
      </c>
      <c r="E48" s="57">
        <v>387571</v>
      </c>
      <c r="F48" s="57">
        <v>1542488</v>
      </c>
      <c r="G48" s="58"/>
      <c r="H48" s="59">
        <v>5.8</v>
      </c>
      <c r="I48" s="59">
        <v>2.9</v>
      </c>
      <c r="J48" s="59">
        <v>9.8</v>
      </c>
      <c r="K48" s="59">
        <v>6.4</v>
      </c>
      <c r="L48" s="59">
        <v>8</v>
      </c>
    </row>
    <row r="49" spans="1:12" ht="11.25">
      <c r="A49" s="56" t="s">
        <v>10</v>
      </c>
      <c r="B49" s="57">
        <v>44541</v>
      </c>
      <c r="C49" s="57">
        <v>5622</v>
      </c>
      <c r="D49" s="57">
        <v>266165</v>
      </c>
      <c r="E49" s="57">
        <v>177638</v>
      </c>
      <c r="F49" s="57">
        <v>493966</v>
      </c>
      <c r="G49" s="58"/>
      <c r="H49" s="59">
        <v>1.8</v>
      </c>
      <c r="I49" s="59">
        <v>0.9</v>
      </c>
      <c r="J49" s="59">
        <v>2.6</v>
      </c>
      <c r="K49" s="59">
        <v>2.8</v>
      </c>
      <c r="L49" s="59">
        <v>2.6</v>
      </c>
    </row>
    <row r="50" spans="1:12" ht="11.25">
      <c r="A50" s="56" t="s">
        <v>11</v>
      </c>
      <c r="B50" s="57">
        <v>71775</v>
      </c>
      <c r="C50" s="57">
        <v>11257</v>
      </c>
      <c r="D50" s="57">
        <v>310688</v>
      </c>
      <c r="E50" s="57">
        <v>144160</v>
      </c>
      <c r="F50" s="57">
        <v>537880</v>
      </c>
      <c r="G50" s="58"/>
      <c r="H50" s="59">
        <v>3</v>
      </c>
      <c r="I50" s="59">
        <v>1.8</v>
      </c>
      <c r="J50" s="59">
        <v>3.1</v>
      </c>
      <c r="K50" s="59">
        <v>2.4</v>
      </c>
      <c r="L50" s="59">
        <v>2.8</v>
      </c>
    </row>
    <row r="51" spans="1:12" ht="11.25">
      <c r="A51" s="56" t="s">
        <v>12</v>
      </c>
      <c r="B51" s="57">
        <v>125561</v>
      </c>
      <c r="C51" s="57">
        <v>8384</v>
      </c>
      <c r="D51" s="57">
        <v>1157214</v>
      </c>
      <c r="E51" s="57">
        <v>540080</v>
      </c>
      <c r="F51" s="57">
        <v>1831239</v>
      </c>
      <c r="G51" s="58"/>
      <c r="H51" s="59">
        <v>5.2</v>
      </c>
      <c r="I51" s="59">
        <v>1.4</v>
      </c>
      <c r="J51" s="59">
        <v>11.4</v>
      </c>
      <c r="K51" s="59">
        <v>8.8</v>
      </c>
      <c r="L51" s="59">
        <v>9.5</v>
      </c>
    </row>
    <row r="52" spans="1:12" ht="11.25">
      <c r="A52" s="56" t="s">
        <v>13</v>
      </c>
      <c r="B52" s="57">
        <v>100503</v>
      </c>
      <c r="C52" s="57">
        <v>10195</v>
      </c>
      <c r="D52" s="57">
        <v>481663</v>
      </c>
      <c r="E52" s="57">
        <v>615498</v>
      </c>
      <c r="F52" s="57">
        <v>1207859</v>
      </c>
      <c r="G52" s="58"/>
      <c r="H52" s="59">
        <v>4.2</v>
      </c>
      <c r="I52" s="59">
        <v>1.7</v>
      </c>
      <c r="J52" s="59">
        <v>4.7</v>
      </c>
      <c r="K52" s="59">
        <v>10.1</v>
      </c>
      <c r="L52" s="59">
        <v>6.3</v>
      </c>
    </row>
    <row r="53" spans="1:12" ht="11.25">
      <c r="A53" s="56" t="s">
        <v>14</v>
      </c>
      <c r="B53" s="57">
        <v>12785</v>
      </c>
      <c r="C53" s="57">
        <v>451</v>
      </c>
      <c r="D53" s="57">
        <v>48538</v>
      </c>
      <c r="E53" s="57">
        <v>128057</v>
      </c>
      <c r="F53" s="57">
        <v>189831</v>
      </c>
      <c r="G53" s="58"/>
      <c r="H53" s="59">
        <v>0.5</v>
      </c>
      <c r="I53" s="59">
        <v>0.1</v>
      </c>
      <c r="J53" s="59">
        <v>0.5</v>
      </c>
      <c r="K53" s="59">
        <v>2.1</v>
      </c>
      <c r="L53" s="59">
        <v>1</v>
      </c>
    </row>
    <row r="54" spans="1:12" ht="11.25">
      <c r="A54" s="56" t="s">
        <v>15</v>
      </c>
      <c r="B54" s="57">
        <v>12835</v>
      </c>
      <c r="C54" s="57">
        <v>295</v>
      </c>
      <c r="D54" s="57">
        <v>144965</v>
      </c>
      <c r="E54" s="57">
        <v>151078</v>
      </c>
      <c r="F54" s="57">
        <v>309173</v>
      </c>
      <c r="G54" s="58"/>
      <c r="H54" s="59">
        <v>0.5</v>
      </c>
      <c r="I54" s="59">
        <v>0</v>
      </c>
      <c r="J54" s="59">
        <v>1.4</v>
      </c>
      <c r="K54" s="59">
        <v>2.5</v>
      </c>
      <c r="L54" s="59">
        <v>1.6</v>
      </c>
    </row>
    <row r="55" spans="1:12" ht="11.25">
      <c r="A55" s="56" t="s">
        <v>16</v>
      </c>
      <c r="B55" s="57">
        <v>1200348</v>
      </c>
      <c r="C55" s="57">
        <v>63275</v>
      </c>
      <c r="D55" s="57">
        <v>1033792</v>
      </c>
      <c r="E55" s="57">
        <v>768979</v>
      </c>
      <c r="F55" s="57">
        <v>3066394</v>
      </c>
      <c r="G55" s="58"/>
      <c r="H55" s="59">
        <v>49.7</v>
      </c>
      <c r="I55" s="59">
        <v>10.3</v>
      </c>
      <c r="J55" s="59">
        <v>10.2</v>
      </c>
      <c r="K55" s="59">
        <v>12.5</v>
      </c>
      <c r="L55" s="59">
        <v>15.9</v>
      </c>
    </row>
    <row r="56" spans="1:12" ht="11.25">
      <c r="A56" s="56" t="s">
        <v>17</v>
      </c>
      <c r="B56" s="57">
        <v>20007</v>
      </c>
      <c r="C56" s="57">
        <v>916</v>
      </c>
      <c r="D56" s="57">
        <v>120782</v>
      </c>
      <c r="E56" s="57">
        <v>132556</v>
      </c>
      <c r="F56" s="57">
        <v>274261</v>
      </c>
      <c r="G56" s="58"/>
      <c r="H56" s="59">
        <v>0.8</v>
      </c>
      <c r="I56" s="59">
        <v>0.1</v>
      </c>
      <c r="J56" s="59">
        <v>1.2</v>
      </c>
      <c r="K56" s="59">
        <v>2.2</v>
      </c>
      <c r="L56" s="59">
        <v>1.4</v>
      </c>
    </row>
    <row r="57" spans="1:12" ht="11.25">
      <c r="A57" s="56" t="s">
        <v>18</v>
      </c>
      <c r="B57" s="57">
        <v>2861</v>
      </c>
      <c r="C57" s="57">
        <v>57</v>
      </c>
      <c r="D57" s="57">
        <v>4909</v>
      </c>
      <c r="E57" s="57">
        <v>19511</v>
      </c>
      <c r="F57" s="57">
        <v>27338</v>
      </c>
      <c r="G57" s="58"/>
      <c r="H57" s="59">
        <v>0.1</v>
      </c>
      <c r="I57" s="59">
        <v>0</v>
      </c>
      <c r="J57" s="59">
        <v>0</v>
      </c>
      <c r="K57" s="59">
        <v>0.3</v>
      </c>
      <c r="L57" s="59">
        <v>0.1</v>
      </c>
    </row>
    <row r="58" spans="1:12" ht="11.25">
      <c r="A58" s="56" t="s">
        <v>19</v>
      </c>
      <c r="B58" s="57">
        <v>143952</v>
      </c>
      <c r="C58" s="57">
        <v>38526</v>
      </c>
      <c r="D58" s="57">
        <v>523773</v>
      </c>
      <c r="E58" s="57">
        <v>615537</v>
      </c>
      <c r="F58" s="57">
        <v>1321788</v>
      </c>
      <c r="G58" s="58"/>
      <c r="H58" s="59">
        <v>6</v>
      </c>
      <c r="I58" s="59">
        <v>6.3</v>
      </c>
      <c r="J58" s="59">
        <v>5.1</v>
      </c>
      <c r="K58" s="59">
        <v>10.1</v>
      </c>
      <c r="L58" s="59">
        <v>6.8</v>
      </c>
    </row>
    <row r="59" spans="1:12" ht="11.25">
      <c r="A59" s="56" t="s">
        <v>20</v>
      </c>
      <c r="B59" s="57">
        <v>69821</v>
      </c>
      <c r="C59" s="57">
        <v>34476</v>
      </c>
      <c r="D59" s="57">
        <v>128970</v>
      </c>
      <c r="E59" s="57">
        <v>321246</v>
      </c>
      <c r="F59" s="57">
        <v>554513</v>
      </c>
      <c r="G59" s="58"/>
      <c r="H59" s="59">
        <v>2.9</v>
      </c>
      <c r="I59" s="59">
        <v>5.6</v>
      </c>
      <c r="J59" s="59">
        <v>1.3</v>
      </c>
      <c r="K59" s="59">
        <v>5.3</v>
      </c>
      <c r="L59" s="59">
        <v>2.9</v>
      </c>
    </row>
    <row r="60" spans="1:12" ht="11.25">
      <c r="A60" s="56" t="s">
        <v>21</v>
      </c>
      <c r="B60" s="57">
        <v>30741</v>
      </c>
      <c r="C60" s="57">
        <v>33</v>
      </c>
      <c r="D60" s="57">
        <v>18544</v>
      </c>
      <c r="E60" s="57">
        <v>27624</v>
      </c>
      <c r="F60" s="57">
        <v>76942</v>
      </c>
      <c r="G60" s="60"/>
      <c r="H60" s="59">
        <v>1.3</v>
      </c>
      <c r="I60" s="59">
        <v>0</v>
      </c>
      <c r="J60" s="59">
        <v>0.2</v>
      </c>
      <c r="K60" s="59">
        <v>0.5</v>
      </c>
      <c r="L60" s="59">
        <v>0.4</v>
      </c>
    </row>
    <row r="61" spans="1:12" ht="11.25">
      <c r="A61" s="56" t="s">
        <v>22</v>
      </c>
      <c r="B61" s="57">
        <v>17244</v>
      </c>
      <c r="C61" s="57">
        <v>147</v>
      </c>
      <c r="D61" s="57">
        <v>14122</v>
      </c>
      <c r="E61" s="57">
        <v>128875</v>
      </c>
      <c r="F61" s="57">
        <v>160388</v>
      </c>
      <c r="G61" s="61"/>
      <c r="H61" s="59">
        <v>0.7</v>
      </c>
      <c r="I61" s="59">
        <v>0</v>
      </c>
      <c r="J61" s="59">
        <v>0.1</v>
      </c>
      <c r="K61" s="59">
        <v>2.1</v>
      </c>
      <c r="L61" s="59">
        <v>0.8</v>
      </c>
    </row>
    <row r="62" spans="1:12" ht="11.25">
      <c r="A62" s="56" t="s">
        <v>23</v>
      </c>
      <c r="B62" s="57">
        <v>60612</v>
      </c>
      <c r="C62" s="57">
        <v>7155</v>
      </c>
      <c r="D62" s="57">
        <v>189533</v>
      </c>
      <c r="E62" s="57">
        <v>517981</v>
      </c>
      <c r="F62" s="57">
        <v>775281</v>
      </c>
      <c r="G62" s="61"/>
      <c r="H62" s="59">
        <v>2.5</v>
      </c>
      <c r="I62" s="59">
        <v>1.2</v>
      </c>
      <c r="J62" s="59">
        <v>1.9</v>
      </c>
      <c r="K62" s="59">
        <v>8.5</v>
      </c>
      <c r="L62" s="59">
        <v>4</v>
      </c>
    </row>
    <row r="63" spans="1:12" ht="11.25">
      <c r="A63" s="56" t="s">
        <v>24</v>
      </c>
      <c r="B63" s="57">
        <v>22203</v>
      </c>
      <c r="C63" s="57">
        <v>351</v>
      </c>
      <c r="D63" s="62">
        <v>24367</v>
      </c>
      <c r="E63" s="57">
        <v>155706</v>
      </c>
      <c r="F63" s="57">
        <v>202627</v>
      </c>
      <c r="G63" s="61"/>
      <c r="H63" s="59">
        <v>0.9</v>
      </c>
      <c r="I63" s="59">
        <v>0.1</v>
      </c>
      <c r="J63" s="59">
        <v>0.2</v>
      </c>
      <c r="K63" s="59">
        <v>2.6</v>
      </c>
      <c r="L63" s="59">
        <v>1</v>
      </c>
    </row>
    <row r="64" spans="1:12" ht="11.25">
      <c r="A64" s="56"/>
      <c r="B64" s="57"/>
      <c r="C64" s="57"/>
      <c r="D64" s="62"/>
      <c r="E64" s="57"/>
      <c r="F64" s="57"/>
      <c r="G64" s="61"/>
      <c r="H64" s="59"/>
      <c r="I64" s="59"/>
      <c r="J64" s="59"/>
      <c r="K64" s="59"/>
      <c r="L64" s="59"/>
    </row>
    <row r="65" spans="1:12" ht="11.25">
      <c r="A65" s="31" t="s">
        <v>25</v>
      </c>
      <c r="B65" s="63">
        <v>2417087</v>
      </c>
      <c r="C65" s="63">
        <v>616130</v>
      </c>
      <c r="D65" s="63">
        <v>10173147</v>
      </c>
      <c r="E65" s="63">
        <v>6097995</v>
      </c>
      <c r="F65" s="63">
        <v>19304359</v>
      </c>
      <c r="G65" s="64"/>
      <c r="H65" s="65">
        <v>100</v>
      </c>
      <c r="I65" s="65">
        <v>100</v>
      </c>
      <c r="J65" s="65">
        <v>100</v>
      </c>
      <c r="K65" s="65">
        <v>100</v>
      </c>
      <c r="L65" s="65">
        <v>100</v>
      </c>
    </row>
    <row r="66" spans="1:12" ht="11.25">
      <c r="A66" s="31" t="s">
        <v>26</v>
      </c>
      <c r="B66" s="68">
        <f>SUM(B42:B44)+B50</f>
        <v>330970</v>
      </c>
      <c r="C66" s="68">
        <f>SUM(C42:C44)+C50</f>
        <v>411194</v>
      </c>
      <c r="D66" s="68">
        <f>SUM(D42:D44)+D50</f>
        <v>4888971</v>
      </c>
      <c r="E66" s="68">
        <f>SUM(E42:E44)+E50</f>
        <v>1337414</v>
      </c>
      <c r="F66" s="68">
        <f>SUM(F42:F44)+F50</f>
        <v>6968549</v>
      </c>
      <c r="G66" s="64"/>
      <c r="H66" s="28">
        <f>B66/B$65*100</f>
        <v>13.692928719570293</v>
      </c>
      <c r="I66" s="28">
        <f>C66/C$65*100</f>
        <v>66.73818836933764</v>
      </c>
      <c r="J66" s="28">
        <f>D66/D$65*100</f>
        <v>48.05760695289275</v>
      </c>
      <c r="K66" s="28">
        <f>E66/E$65*100</f>
        <v>21.93202847821292</v>
      </c>
      <c r="L66" s="28">
        <f>F66/F$65*100</f>
        <v>36.09831851966698</v>
      </c>
    </row>
    <row r="67" spans="1:12" ht="11.25">
      <c r="A67" s="31" t="s">
        <v>27</v>
      </c>
      <c r="B67" s="68">
        <f>B45+B48+B49+B51</f>
        <v>392205</v>
      </c>
      <c r="C67" s="68">
        <f>C45+C48+C49+C51</f>
        <v>49059</v>
      </c>
      <c r="D67" s="68">
        <f>D45+D48+D49+D51</f>
        <v>2550218</v>
      </c>
      <c r="E67" s="68">
        <f>E45+E48+E49+E51</f>
        <v>1177933</v>
      </c>
      <c r="F67" s="68">
        <f>F45+F48+F49+F51</f>
        <v>4169415</v>
      </c>
      <c r="G67" s="64"/>
      <c r="H67" s="28">
        <f aca="true" t="shared" si="5" ref="H67:I69">B67/B$65*100</f>
        <v>16.226350147925995</v>
      </c>
      <c r="I67" s="28">
        <f aca="true" t="shared" si="6" ref="I67:L68">C67/C$65*100</f>
        <v>7.962442990927239</v>
      </c>
      <c r="J67" s="28">
        <f t="shared" si="6"/>
        <v>25.06813280099069</v>
      </c>
      <c r="K67" s="28">
        <f t="shared" si="6"/>
        <v>19.31672623542656</v>
      </c>
      <c r="L67" s="28">
        <f t="shared" si="6"/>
        <v>21.598308444222365</v>
      </c>
    </row>
    <row r="68" spans="1:12" ht="11.25">
      <c r="A68" s="35" t="s">
        <v>28</v>
      </c>
      <c r="B68" s="68">
        <f>SUM(B52:B55)</f>
        <v>1326471</v>
      </c>
      <c r="C68" s="68">
        <f>SUM(C52:C55)</f>
        <v>74216</v>
      </c>
      <c r="D68" s="68">
        <f>SUM(D52:D55)</f>
        <v>1708958</v>
      </c>
      <c r="E68" s="68">
        <f>SUM(E52:E55)</f>
        <v>1663612</v>
      </c>
      <c r="F68" s="68">
        <f>SUM(F52:F55)</f>
        <v>4773257</v>
      </c>
      <c r="G68" s="64"/>
      <c r="H68" s="28">
        <f t="shared" si="5"/>
        <v>54.878910026821536</v>
      </c>
      <c r="I68" s="28">
        <f t="shared" si="6"/>
        <v>12.045509876162498</v>
      </c>
      <c r="J68" s="28">
        <f t="shared" si="6"/>
        <v>16.798715284464087</v>
      </c>
      <c r="K68" s="28">
        <f t="shared" si="6"/>
        <v>27.28129491742778</v>
      </c>
      <c r="L68" s="28">
        <f t="shared" si="6"/>
        <v>24.7263169940012</v>
      </c>
    </row>
    <row r="69" spans="1:12" ht="11.25">
      <c r="A69" s="35" t="s">
        <v>29</v>
      </c>
      <c r="B69" s="68">
        <f>SUM(B56:B63)</f>
        <v>367441</v>
      </c>
      <c r="C69" s="68">
        <f>SUM(C56:C63)</f>
        <v>81661</v>
      </c>
      <c r="D69" s="68">
        <f>SUM(D56:D63)</f>
        <v>1025000</v>
      </c>
      <c r="E69" s="68">
        <f>SUM(E56:E63)</f>
        <v>1919036</v>
      </c>
      <c r="F69" s="68">
        <f>SUM(F56:F63)</f>
        <v>3393138</v>
      </c>
      <c r="G69" s="66"/>
      <c r="H69" s="28">
        <f t="shared" si="5"/>
        <v>15.20181110568217</v>
      </c>
      <c r="I69" s="28">
        <f t="shared" si="5"/>
        <v>13.253858763572623</v>
      </c>
      <c r="J69" s="28">
        <f>D69/D$65*100</f>
        <v>10.075544961652476</v>
      </c>
      <c r="K69" s="28">
        <f>E69/E$65*100</f>
        <v>31.469950368932743</v>
      </c>
      <c r="L69" s="28">
        <f>F69/F$65*100</f>
        <v>17.577056042109454</v>
      </c>
    </row>
    <row r="70" spans="1:12" ht="11.25">
      <c r="A70" s="37"/>
      <c r="B70" s="38"/>
      <c r="C70" s="38"/>
      <c r="D70" s="38"/>
      <c r="E70" s="39"/>
      <c r="F70" s="39"/>
      <c r="G70" s="40"/>
      <c r="H70" s="41"/>
      <c r="I70" s="41"/>
      <c r="J70" s="41"/>
      <c r="K70" s="41"/>
      <c r="L70" s="41"/>
    </row>
    <row r="71" ht="12" customHeight="1"/>
    <row r="72" ht="27.75" customHeight="1" hidden="1"/>
    <row r="73" spans="2:12" ht="11.2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ht="9.75" customHeight="1"/>
    <row r="75" spans="1:12" ht="11.25">
      <c r="A75" s="80" t="s">
        <v>40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0.5" customHeight="1" hidden="1">
      <c r="A76" s="69"/>
      <c r="B76" s="79"/>
      <c r="C76" s="79"/>
      <c r="D76" s="79"/>
      <c r="E76" s="79"/>
      <c r="F76" s="79"/>
      <c r="G76" s="3"/>
      <c r="H76" s="79"/>
      <c r="I76" s="79"/>
      <c r="J76" s="79"/>
      <c r="K76" s="79"/>
      <c r="L76" s="79"/>
    </row>
    <row r="77" spans="1:12" ht="18" customHeight="1">
      <c r="A77" s="77" t="s">
        <v>42</v>
      </c>
      <c r="B77" s="79" t="s">
        <v>0</v>
      </c>
      <c r="C77" s="79"/>
      <c r="D77" s="79"/>
      <c r="E77" s="79"/>
      <c r="F77" s="79"/>
      <c r="G77" s="71"/>
      <c r="H77" s="79" t="s">
        <v>1</v>
      </c>
      <c r="I77" s="79"/>
      <c r="J77" s="79"/>
      <c r="K77" s="79"/>
      <c r="L77" s="79"/>
    </row>
    <row r="78" spans="1:12" ht="33.75">
      <c r="A78" s="78"/>
      <c r="B78" s="5" t="s">
        <v>2</v>
      </c>
      <c r="C78" s="6" t="s">
        <v>3</v>
      </c>
      <c r="D78" s="8" t="s">
        <v>4</v>
      </c>
      <c r="E78" s="6" t="s">
        <v>5</v>
      </c>
      <c r="F78" s="8" t="s">
        <v>6</v>
      </c>
      <c r="G78" s="8"/>
      <c r="H78" s="5" t="s">
        <v>2</v>
      </c>
      <c r="I78" s="6" t="s">
        <v>3</v>
      </c>
      <c r="J78" s="8" t="s">
        <v>4</v>
      </c>
      <c r="K78" s="6" t="s">
        <v>5</v>
      </c>
      <c r="L78" s="8" t="s">
        <v>6</v>
      </c>
    </row>
    <row r="79" spans="1:12" ht="11.25">
      <c r="A79" s="56" t="s">
        <v>7</v>
      </c>
      <c r="B79" s="57">
        <v>91604</v>
      </c>
      <c r="C79" s="57">
        <v>66956</v>
      </c>
      <c r="D79" s="57">
        <v>1682548</v>
      </c>
      <c r="E79" s="57">
        <v>381165</v>
      </c>
      <c r="F79" s="57">
        <v>2222273</v>
      </c>
      <c r="G79" s="58"/>
      <c r="H79" s="59">
        <v>3.6</v>
      </c>
      <c r="I79" s="59">
        <v>10.6</v>
      </c>
      <c r="J79" s="59">
        <v>16.4</v>
      </c>
      <c r="K79" s="59">
        <v>6.6</v>
      </c>
      <c r="L79" s="59">
        <v>11.5</v>
      </c>
    </row>
    <row r="80" spans="1:12" ht="13.5" customHeight="1">
      <c r="A80" s="23" t="s">
        <v>30</v>
      </c>
      <c r="B80" s="63">
        <v>2586</v>
      </c>
      <c r="C80" s="63">
        <v>2121</v>
      </c>
      <c r="D80" s="63">
        <v>20410</v>
      </c>
      <c r="E80" s="63">
        <v>3403</v>
      </c>
      <c r="F80" s="63">
        <v>28520</v>
      </c>
      <c r="G80" s="60"/>
      <c r="H80" s="65">
        <v>0.1</v>
      </c>
      <c r="I80" s="65">
        <v>0.3</v>
      </c>
      <c r="J80" s="65">
        <v>0.2</v>
      </c>
      <c r="K80" s="65">
        <v>0.1</v>
      </c>
      <c r="L80" s="65">
        <v>0.1</v>
      </c>
    </row>
    <row r="81" spans="1:12" ht="11.25">
      <c r="A81" s="56" t="s">
        <v>8</v>
      </c>
      <c r="B81" s="57">
        <v>188308</v>
      </c>
      <c r="C81" s="57">
        <v>368793</v>
      </c>
      <c r="D81" s="57">
        <v>2716323</v>
      </c>
      <c r="E81" s="57">
        <v>758383</v>
      </c>
      <c r="F81" s="57">
        <v>4031807</v>
      </c>
      <c r="G81" s="58"/>
      <c r="H81" s="59">
        <v>7.5</v>
      </c>
      <c r="I81" s="59">
        <v>58.2</v>
      </c>
      <c r="J81" s="59">
        <v>26.5</v>
      </c>
      <c r="K81" s="59">
        <v>13</v>
      </c>
      <c r="L81" s="59">
        <v>21</v>
      </c>
    </row>
    <row r="82" spans="1:12" ht="11.25">
      <c r="A82" s="29" t="s">
        <v>38</v>
      </c>
      <c r="B82" s="57">
        <v>86324</v>
      </c>
      <c r="C82" s="57">
        <v>19405</v>
      </c>
      <c r="D82" s="57">
        <v>249750</v>
      </c>
      <c r="E82" s="57">
        <v>81115</v>
      </c>
      <c r="F82" s="57">
        <v>436594</v>
      </c>
      <c r="G82" s="57"/>
      <c r="H82" s="59">
        <v>3.4</v>
      </c>
      <c r="I82" s="59">
        <v>3</v>
      </c>
      <c r="J82" s="59">
        <v>2.4</v>
      </c>
      <c r="K82" s="59">
        <v>1.4</v>
      </c>
      <c r="L82" s="59">
        <v>2.3</v>
      </c>
    </row>
    <row r="83" spans="1:12" ht="11.25">
      <c r="A83" s="44" t="s">
        <v>39</v>
      </c>
      <c r="B83" s="45">
        <v>75144</v>
      </c>
      <c r="C83" s="46">
        <v>9125</v>
      </c>
      <c r="D83" s="45">
        <v>184708</v>
      </c>
      <c r="E83" s="45">
        <v>69263</v>
      </c>
      <c r="F83" s="47">
        <v>338240</v>
      </c>
      <c r="G83" s="30"/>
      <c r="H83" s="48">
        <v>3</v>
      </c>
      <c r="I83" s="48">
        <v>1.4</v>
      </c>
      <c r="J83" s="48">
        <v>1.8</v>
      </c>
      <c r="K83" s="48">
        <v>1.2</v>
      </c>
      <c r="L83" s="48">
        <v>1.8</v>
      </c>
    </row>
    <row r="84" spans="1:12" ht="11.25">
      <c r="A84" s="44" t="s">
        <v>33</v>
      </c>
      <c r="B84" s="45">
        <v>11180</v>
      </c>
      <c r="C84" s="46">
        <v>10280</v>
      </c>
      <c r="D84" s="45">
        <v>65042</v>
      </c>
      <c r="E84" s="45">
        <v>11852</v>
      </c>
      <c r="F84" s="47">
        <v>98354</v>
      </c>
      <c r="G84" s="30"/>
      <c r="H84" s="48">
        <v>0.4</v>
      </c>
      <c r="I84" s="48">
        <v>1.6</v>
      </c>
      <c r="J84" s="48">
        <v>0.6</v>
      </c>
      <c r="K84" s="48">
        <v>0.2</v>
      </c>
      <c r="L84" s="48">
        <v>0.5</v>
      </c>
    </row>
    <row r="85" spans="1:12" ht="11.25">
      <c r="A85" s="56" t="s">
        <v>9</v>
      </c>
      <c r="B85" s="57">
        <v>135097</v>
      </c>
      <c r="C85" s="57">
        <v>18906</v>
      </c>
      <c r="D85" s="57">
        <v>981260</v>
      </c>
      <c r="E85" s="57">
        <v>394422</v>
      </c>
      <c r="F85" s="57">
        <v>1529685</v>
      </c>
      <c r="G85" s="58"/>
      <c r="H85" s="59">
        <v>5.4</v>
      </c>
      <c r="I85" s="59">
        <v>3</v>
      </c>
      <c r="J85" s="59">
        <v>9.6</v>
      </c>
      <c r="K85" s="59">
        <v>6.8</v>
      </c>
      <c r="L85" s="59">
        <v>8</v>
      </c>
    </row>
    <row r="86" spans="1:12" ht="11.25">
      <c r="A86" s="56" t="s">
        <v>10</v>
      </c>
      <c r="B86" s="57">
        <v>59843</v>
      </c>
      <c r="C86" s="57">
        <v>3778</v>
      </c>
      <c r="D86" s="57">
        <v>289361</v>
      </c>
      <c r="E86" s="57">
        <v>159527</v>
      </c>
      <c r="F86" s="57">
        <v>512509</v>
      </c>
      <c r="G86" s="58"/>
      <c r="H86" s="59">
        <v>2.4</v>
      </c>
      <c r="I86" s="59">
        <v>0.6</v>
      </c>
      <c r="J86" s="59">
        <v>2.8</v>
      </c>
      <c r="K86" s="59">
        <v>2.7</v>
      </c>
      <c r="L86" s="59">
        <v>2.7</v>
      </c>
    </row>
    <row r="87" spans="1:12" ht="11.25">
      <c r="A87" s="56" t="s">
        <v>11</v>
      </c>
      <c r="B87" s="57">
        <v>124052</v>
      </c>
      <c r="C87" s="57">
        <v>8633</v>
      </c>
      <c r="D87" s="57">
        <v>313951</v>
      </c>
      <c r="E87" s="57">
        <v>143698</v>
      </c>
      <c r="F87" s="57">
        <v>590334</v>
      </c>
      <c r="G87" s="58"/>
      <c r="H87" s="59">
        <v>4.9</v>
      </c>
      <c r="I87" s="59">
        <v>1.4</v>
      </c>
      <c r="J87" s="59">
        <v>3.1</v>
      </c>
      <c r="K87" s="59">
        <v>2.5</v>
      </c>
      <c r="L87" s="59">
        <v>3.1</v>
      </c>
    </row>
    <row r="88" spans="1:12" ht="11.25">
      <c r="A88" s="56" t="s">
        <v>12</v>
      </c>
      <c r="B88" s="57">
        <v>155258</v>
      </c>
      <c r="C88" s="57">
        <v>4726</v>
      </c>
      <c r="D88" s="57">
        <v>1175322</v>
      </c>
      <c r="E88" s="57">
        <v>520530</v>
      </c>
      <c r="F88" s="57">
        <v>1855836</v>
      </c>
      <c r="G88" s="58"/>
      <c r="H88" s="59">
        <v>6.1</v>
      </c>
      <c r="I88" s="59">
        <v>0.7</v>
      </c>
      <c r="J88" s="59">
        <v>11.5</v>
      </c>
      <c r="K88" s="59">
        <v>9</v>
      </c>
      <c r="L88" s="59">
        <v>9.6</v>
      </c>
    </row>
    <row r="89" spans="1:12" ht="11.25">
      <c r="A89" s="56" t="s">
        <v>13</v>
      </c>
      <c r="B89" s="57">
        <v>136721</v>
      </c>
      <c r="C89" s="57">
        <v>10026</v>
      </c>
      <c r="D89" s="57">
        <v>550746</v>
      </c>
      <c r="E89" s="57">
        <v>574221</v>
      </c>
      <c r="F89" s="57">
        <v>1271714</v>
      </c>
      <c r="G89" s="58"/>
      <c r="H89" s="59">
        <v>5.4</v>
      </c>
      <c r="I89" s="59">
        <v>1.6</v>
      </c>
      <c r="J89" s="59">
        <v>5.4</v>
      </c>
      <c r="K89" s="59">
        <v>9.9</v>
      </c>
      <c r="L89" s="59">
        <v>6.6</v>
      </c>
    </row>
    <row r="90" spans="1:12" ht="11.25">
      <c r="A90" s="56" t="s">
        <v>14</v>
      </c>
      <c r="B90" s="57">
        <v>11435</v>
      </c>
      <c r="C90" s="57">
        <v>82</v>
      </c>
      <c r="D90" s="57">
        <v>49556</v>
      </c>
      <c r="E90" s="57">
        <v>146528</v>
      </c>
      <c r="F90" s="57">
        <v>207601</v>
      </c>
      <c r="G90" s="58"/>
      <c r="H90" s="59">
        <v>0.5</v>
      </c>
      <c r="I90" s="59">
        <v>0</v>
      </c>
      <c r="J90" s="59">
        <v>0.5</v>
      </c>
      <c r="K90" s="59">
        <v>2.5</v>
      </c>
      <c r="L90" s="59">
        <v>1.1</v>
      </c>
    </row>
    <row r="91" spans="1:12" ht="11.25">
      <c r="A91" s="56" t="s">
        <v>15</v>
      </c>
      <c r="B91" s="57">
        <v>9932</v>
      </c>
      <c r="C91" s="57">
        <v>284</v>
      </c>
      <c r="D91" s="57">
        <v>131010</v>
      </c>
      <c r="E91" s="57">
        <v>143104</v>
      </c>
      <c r="F91" s="57">
        <v>284330</v>
      </c>
      <c r="G91" s="58"/>
      <c r="H91" s="59">
        <v>0.4</v>
      </c>
      <c r="I91" s="59">
        <v>0</v>
      </c>
      <c r="J91" s="59">
        <v>1.3</v>
      </c>
      <c r="K91" s="59">
        <v>2.5</v>
      </c>
      <c r="L91" s="59">
        <v>1.5</v>
      </c>
    </row>
    <row r="92" spans="1:12" ht="11.25">
      <c r="A92" s="56" t="s">
        <v>16</v>
      </c>
      <c r="B92" s="57">
        <v>1133984</v>
      </c>
      <c r="C92" s="57">
        <v>51121</v>
      </c>
      <c r="D92" s="57">
        <v>1081672</v>
      </c>
      <c r="E92" s="57">
        <v>741660</v>
      </c>
      <c r="F92" s="57">
        <v>3008437</v>
      </c>
      <c r="G92" s="58"/>
      <c r="H92" s="59">
        <v>44.8</v>
      </c>
      <c r="I92" s="59">
        <v>8.1</v>
      </c>
      <c r="J92" s="59">
        <v>10.6</v>
      </c>
      <c r="K92" s="59">
        <v>12.7</v>
      </c>
      <c r="L92" s="59">
        <v>15.6</v>
      </c>
    </row>
    <row r="93" spans="1:12" ht="11.25">
      <c r="A93" s="56" t="s">
        <v>17</v>
      </c>
      <c r="B93" s="57">
        <v>29742</v>
      </c>
      <c r="C93" s="57">
        <v>253</v>
      </c>
      <c r="D93" s="57">
        <v>112803</v>
      </c>
      <c r="E93" s="57">
        <v>124496</v>
      </c>
      <c r="F93" s="57">
        <v>267294</v>
      </c>
      <c r="G93" s="58"/>
      <c r="H93" s="59">
        <v>1.2</v>
      </c>
      <c r="I93" s="59">
        <v>0</v>
      </c>
      <c r="J93" s="59">
        <v>1.1</v>
      </c>
      <c r="K93" s="59">
        <v>2.1</v>
      </c>
      <c r="L93" s="59">
        <v>1.4</v>
      </c>
    </row>
    <row r="94" spans="1:12" ht="11.25">
      <c r="A94" s="56" t="s">
        <v>18</v>
      </c>
      <c r="B94" s="57">
        <v>5586</v>
      </c>
      <c r="C94" s="57">
        <v>130</v>
      </c>
      <c r="D94" s="57">
        <v>5051</v>
      </c>
      <c r="E94" s="57">
        <v>22051</v>
      </c>
      <c r="F94" s="57">
        <v>32818</v>
      </c>
      <c r="G94" s="58"/>
      <c r="H94" s="59">
        <v>0.2</v>
      </c>
      <c r="I94" s="59">
        <v>0</v>
      </c>
      <c r="J94" s="59">
        <v>0</v>
      </c>
      <c r="K94" s="59">
        <v>0.4</v>
      </c>
      <c r="L94" s="59">
        <v>0.2</v>
      </c>
    </row>
    <row r="95" spans="1:12" ht="11.25">
      <c r="A95" s="56" t="s">
        <v>19</v>
      </c>
      <c r="B95" s="57">
        <v>146593</v>
      </c>
      <c r="C95" s="57">
        <v>38853</v>
      </c>
      <c r="D95" s="57">
        <v>480499</v>
      </c>
      <c r="E95" s="57">
        <v>557403</v>
      </c>
      <c r="F95" s="57">
        <v>1223348</v>
      </c>
      <c r="G95" s="58"/>
      <c r="H95" s="59">
        <v>5.8</v>
      </c>
      <c r="I95" s="59">
        <v>6.1</v>
      </c>
      <c r="J95" s="59">
        <v>4.7</v>
      </c>
      <c r="K95" s="59">
        <v>9.6</v>
      </c>
      <c r="L95" s="59">
        <v>6.4</v>
      </c>
    </row>
    <row r="96" spans="1:12" ht="11.25">
      <c r="A96" s="56" t="s">
        <v>20</v>
      </c>
      <c r="B96" s="57">
        <v>55343</v>
      </c>
      <c r="C96" s="57">
        <v>33605</v>
      </c>
      <c r="D96" s="57">
        <v>139465</v>
      </c>
      <c r="E96" s="57">
        <v>308812</v>
      </c>
      <c r="F96" s="57">
        <v>537225</v>
      </c>
      <c r="G96" s="58"/>
      <c r="H96" s="59">
        <v>2.2</v>
      </c>
      <c r="I96" s="59">
        <v>5.3</v>
      </c>
      <c r="J96" s="59">
        <v>1.4</v>
      </c>
      <c r="K96" s="59">
        <v>5.3</v>
      </c>
      <c r="L96" s="59">
        <v>2.8</v>
      </c>
    </row>
    <row r="97" spans="1:12" ht="11.25">
      <c r="A97" s="56" t="s">
        <v>21</v>
      </c>
      <c r="B97" s="57">
        <v>29324</v>
      </c>
      <c r="C97" s="57">
        <v>35</v>
      </c>
      <c r="D97" s="57">
        <v>18215</v>
      </c>
      <c r="E97" s="57">
        <v>24041</v>
      </c>
      <c r="F97" s="57">
        <v>71615</v>
      </c>
      <c r="G97" s="60"/>
      <c r="H97" s="59">
        <v>1.2</v>
      </c>
      <c r="I97" s="59">
        <v>0</v>
      </c>
      <c r="J97" s="59">
        <v>0.2</v>
      </c>
      <c r="K97" s="59">
        <v>0.4</v>
      </c>
      <c r="L97" s="59">
        <v>0.4</v>
      </c>
    </row>
    <row r="98" spans="1:12" ht="11.25">
      <c r="A98" s="56" t="s">
        <v>22</v>
      </c>
      <c r="B98" s="57">
        <v>15862</v>
      </c>
      <c r="C98" s="57">
        <v>92</v>
      </c>
      <c r="D98" s="57">
        <v>15051</v>
      </c>
      <c r="E98" s="57">
        <v>121619</v>
      </c>
      <c r="F98" s="57">
        <v>152624</v>
      </c>
      <c r="G98" s="61"/>
      <c r="H98" s="59">
        <v>0.6</v>
      </c>
      <c r="I98" s="59">
        <v>0</v>
      </c>
      <c r="J98" s="59">
        <v>0.1</v>
      </c>
      <c r="K98" s="59">
        <v>2.1</v>
      </c>
      <c r="L98" s="59">
        <v>0.8</v>
      </c>
    </row>
    <row r="99" spans="1:12" ht="11.25">
      <c r="A99" s="56" t="s">
        <v>23</v>
      </c>
      <c r="B99" s="57">
        <v>72432</v>
      </c>
      <c r="C99" s="57">
        <v>6052</v>
      </c>
      <c r="D99" s="57">
        <v>201462</v>
      </c>
      <c r="E99" s="57">
        <v>446248</v>
      </c>
      <c r="F99" s="57">
        <v>726194</v>
      </c>
      <c r="G99" s="61"/>
      <c r="H99" s="59">
        <v>2.9</v>
      </c>
      <c r="I99" s="59">
        <v>1</v>
      </c>
      <c r="J99" s="59">
        <v>2</v>
      </c>
      <c r="K99" s="59">
        <v>7.7</v>
      </c>
      <c r="L99" s="59">
        <v>3.8</v>
      </c>
    </row>
    <row r="100" spans="1:12" ht="11.25">
      <c r="A100" s="56" t="s">
        <v>24</v>
      </c>
      <c r="B100" s="57">
        <v>34561</v>
      </c>
      <c r="C100" s="57">
        <v>411</v>
      </c>
      <c r="D100" s="62">
        <v>23677</v>
      </c>
      <c r="E100" s="57">
        <v>159545</v>
      </c>
      <c r="F100" s="57">
        <v>218194</v>
      </c>
      <c r="G100" s="61"/>
      <c r="H100" s="59">
        <v>1.4</v>
      </c>
      <c r="I100" s="59">
        <v>0.1</v>
      </c>
      <c r="J100" s="59">
        <v>0.2</v>
      </c>
      <c r="K100" s="59">
        <v>2.7</v>
      </c>
      <c r="L100" s="59">
        <v>1.1</v>
      </c>
    </row>
    <row r="101" spans="1:12" ht="11.25">
      <c r="A101" s="56"/>
      <c r="B101" s="57"/>
      <c r="C101" s="57"/>
      <c r="D101" s="62"/>
      <c r="E101" s="57"/>
      <c r="F101" s="57"/>
      <c r="G101" s="61"/>
      <c r="H101" s="59"/>
      <c r="I101" s="59"/>
      <c r="J101" s="59"/>
      <c r="K101" s="59"/>
      <c r="L101" s="59"/>
    </row>
    <row r="102" spans="1:12" ht="11.25">
      <c r="A102" s="31" t="s">
        <v>25</v>
      </c>
      <c r="B102" s="63">
        <v>2524587</v>
      </c>
      <c r="C102" s="63">
        <v>634262</v>
      </c>
      <c r="D102" s="70">
        <v>10238132</v>
      </c>
      <c r="E102" s="63">
        <v>5811971</v>
      </c>
      <c r="F102" s="63">
        <v>19208952</v>
      </c>
      <c r="G102" s="60"/>
      <c r="H102" s="65">
        <v>100</v>
      </c>
      <c r="I102" s="65">
        <v>100</v>
      </c>
      <c r="J102" s="65">
        <v>100</v>
      </c>
      <c r="K102" s="65">
        <v>100</v>
      </c>
      <c r="L102" s="65">
        <v>100</v>
      </c>
    </row>
    <row r="103" spans="1:12" ht="11.25">
      <c r="A103" s="31" t="s">
        <v>26</v>
      </c>
      <c r="B103" s="68">
        <f>B79+B80+B81+B87</f>
        <v>406550</v>
      </c>
      <c r="C103" s="68">
        <f>C79+C80+C81+C87</f>
        <v>446503</v>
      </c>
      <c r="D103" s="68">
        <f>D79+D80+D81+D87</f>
        <v>4733232</v>
      </c>
      <c r="E103" s="68">
        <f>E79+E80+E81+E87</f>
        <v>1286649</v>
      </c>
      <c r="F103" s="68">
        <f>F79+F80+F81+F87</f>
        <v>6872934</v>
      </c>
      <c r="G103" s="64"/>
      <c r="H103" s="28">
        <f>H79+H80+H81+H87</f>
        <v>16.1</v>
      </c>
      <c r="I103" s="28">
        <f>I79+I80+I81+I87</f>
        <v>70.50000000000001</v>
      </c>
      <c r="J103" s="28">
        <f>J79+J80+J81+J87</f>
        <v>46.199999999999996</v>
      </c>
      <c r="K103" s="28">
        <f>K79+K80+K81+K87</f>
        <v>22.2</v>
      </c>
      <c r="L103" s="28">
        <f>L79+L80+L81+L87</f>
        <v>35.7</v>
      </c>
    </row>
    <row r="104" spans="1:12" ht="11.25">
      <c r="A104" s="31" t="s">
        <v>27</v>
      </c>
      <c r="B104" s="68">
        <f>B82+B85+B86+B88</f>
        <v>436522</v>
      </c>
      <c r="C104" s="68">
        <f>C82+C85+C86+C88</f>
        <v>46815</v>
      </c>
      <c r="D104" s="68">
        <f>D82+D86+D85+D88</f>
        <v>2695693</v>
      </c>
      <c r="E104" s="68">
        <f>E82+E85+E86+E88</f>
        <v>1155594</v>
      </c>
      <c r="F104" s="68">
        <f>F82+F85+F86+F88</f>
        <v>4334624</v>
      </c>
      <c r="G104" s="64"/>
      <c r="H104" s="28">
        <f>H82+H86+H85+H88</f>
        <v>17.299999999999997</v>
      </c>
      <c r="I104" s="28">
        <f>I82+I85+I86+I88</f>
        <v>7.3</v>
      </c>
      <c r="J104" s="28">
        <f>J82+J85+J86+J88</f>
        <v>26.3</v>
      </c>
      <c r="K104" s="28">
        <f>K82+K85+K86+K88</f>
        <v>19.9</v>
      </c>
      <c r="L104" s="28">
        <f>L82+L85+L86+L88</f>
        <v>22.6</v>
      </c>
    </row>
    <row r="105" spans="1:14" ht="11.25">
      <c r="A105" s="35" t="s">
        <v>28</v>
      </c>
      <c r="B105" s="68">
        <f>SUM(B89:B92)</f>
        <v>1292072</v>
      </c>
      <c r="C105" s="68">
        <f>SUM(C89:C92)</f>
        <v>61513</v>
      </c>
      <c r="D105" s="68">
        <f>SUM(D89:D92)</f>
        <v>1812984</v>
      </c>
      <c r="E105" s="68">
        <f>SUM(E89:E92)</f>
        <v>1605513</v>
      </c>
      <c r="F105" s="68">
        <f>SUM(F89:F92)</f>
        <v>4772082</v>
      </c>
      <c r="G105" s="64"/>
      <c r="H105" s="28">
        <f>SUM(H89:H92)</f>
        <v>51.099999999999994</v>
      </c>
      <c r="I105" s="28">
        <f>SUM(I89:I92)</f>
        <v>9.7</v>
      </c>
      <c r="J105" s="28">
        <f>SUM(J89:J92)</f>
        <v>17.8</v>
      </c>
      <c r="K105" s="28">
        <f>SUM(K89:K92)</f>
        <v>27.6</v>
      </c>
      <c r="L105" s="28">
        <f>SUM(L89:L92)</f>
        <v>24.799999999999997</v>
      </c>
      <c r="N105" s="54"/>
    </row>
    <row r="106" spans="1:12" ht="11.25">
      <c r="A106" s="35" t="s">
        <v>29</v>
      </c>
      <c r="B106" s="68">
        <f>SUM(B93:B100)</f>
        <v>389443</v>
      </c>
      <c r="C106" s="68">
        <f>SUM(C93:C100)</f>
        <v>79431</v>
      </c>
      <c r="D106" s="68">
        <f>SUM(D93:D100)</f>
        <v>996223</v>
      </c>
      <c r="E106" s="68">
        <f>SUM(E93:E100)</f>
        <v>1764215</v>
      </c>
      <c r="F106" s="68">
        <f>SUM(F93:F100)</f>
        <v>3229312</v>
      </c>
      <c r="G106" s="66"/>
      <c r="H106" s="28">
        <f>SUM(H93:H100)</f>
        <v>15.499999999999998</v>
      </c>
      <c r="I106" s="28">
        <f>SUM(I93:I100)</f>
        <v>12.499999999999998</v>
      </c>
      <c r="J106" s="28">
        <f>SUM(J93:J100)</f>
        <v>9.7</v>
      </c>
      <c r="K106" s="28">
        <f>SUM(K93:K100)</f>
        <v>30.299999999999997</v>
      </c>
      <c r="L106" s="28">
        <f>SUM(L93:L100)</f>
        <v>16.900000000000002</v>
      </c>
    </row>
    <row r="108" spans="1:12" ht="11.25">
      <c r="A108" s="37"/>
      <c r="B108" s="38"/>
      <c r="C108" s="38"/>
      <c r="D108" s="38"/>
      <c r="E108" s="39"/>
      <c r="F108" s="39"/>
      <c r="G108" s="40"/>
      <c r="H108" s="41"/>
      <c r="I108" s="41"/>
      <c r="J108" s="41"/>
      <c r="K108" s="41"/>
      <c r="L108" s="41"/>
    </row>
    <row r="109" ht="11.25" hidden="1"/>
    <row r="110" ht="11.25" hidden="1"/>
    <row r="111" s="54" customFormat="1" ht="11.25" hidden="1"/>
    <row r="112" spans="1:12" ht="12.75" hidden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/>
    </row>
    <row r="113" spans="1:1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/>
    </row>
    <row r="114" spans="1:12" ht="29.25" customHeight="1">
      <c r="A114" s="73" t="s">
        <v>43</v>
      </c>
      <c r="B114" s="74"/>
      <c r="C114" s="74"/>
      <c r="D114" s="74"/>
      <c r="E114" s="74"/>
      <c r="F114" s="74"/>
      <c r="G114" s="75"/>
      <c r="H114" s="75"/>
      <c r="I114" s="75"/>
      <c r="J114" s="75"/>
      <c r="K114" s="75"/>
      <c r="L114" s="75"/>
    </row>
    <row r="115" spans="1:12" ht="12.75">
      <c r="A115" s="42" t="s">
        <v>31</v>
      </c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</sheetData>
  <sheetProtection/>
  <mergeCells count="17">
    <mergeCell ref="A112:K112"/>
    <mergeCell ref="B77:F77"/>
    <mergeCell ref="H77:L77"/>
    <mergeCell ref="A75:L75"/>
    <mergeCell ref="B76:F76"/>
    <mergeCell ref="H76:L76"/>
    <mergeCell ref="A77:A78"/>
    <mergeCell ref="A114:L114"/>
    <mergeCell ref="A1:L1"/>
    <mergeCell ref="A4:A5"/>
    <mergeCell ref="B4:F4"/>
    <mergeCell ref="H4:L4"/>
    <mergeCell ref="A3:L3"/>
    <mergeCell ref="A39:A40"/>
    <mergeCell ref="B39:F39"/>
    <mergeCell ref="H39:L39"/>
    <mergeCell ref="A38:L3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2"/>
  <ignoredErrors>
    <ignoredError sqref="B44:L45 B68:L69 B105:L106" formulaRange="1"/>
    <ignoredError sqref="D10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2012-12-20T10:33:30Z</cp:lastPrinted>
  <dcterms:created xsi:type="dcterms:W3CDTF">2009-02-25T11:22:08Z</dcterms:created>
  <dcterms:modified xsi:type="dcterms:W3CDTF">2013-01-17T15:03:25Z</dcterms:modified>
  <cp:category/>
  <cp:version/>
  <cp:contentType/>
  <cp:contentStatus/>
</cp:coreProperties>
</file>