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20" sheetId="1" r:id="rId1"/>
  </sheets>
  <definedNames>
    <definedName name="_xlnm.Print_Area" localSheetId="0">'18.20'!$A$1:$S$21</definedName>
  </definedNames>
  <calcPr fullCalcOnLoad="1"/>
</workbook>
</file>

<file path=xl/sharedStrings.xml><?xml version="1.0" encoding="utf-8"?>
<sst xmlns="http://schemas.openxmlformats.org/spreadsheetml/2006/main" count="24" uniqueCount="22">
  <si>
    <t>Numero teste assicurate</t>
  </si>
  <si>
    <t>Premi contabilizzati</t>
  </si>
  <si>
    <t>Assicurazioni di capitale</t>
  </si>
  <si>
    <t>Assicurazioni di rendita</t>
  </si>
  <si>
    <t>Premi I^ annualità</t>
  </si>
  <si>
    <t>Premi anni successivi</t>
  </si>
  <si>
    <t>Premi unici</t>
  </si>
  <si>
    <t>Totale</t>
  </si>
  <si>
    <t>nuovi ing.</t>
  </si>
  <si>
    <t>totale</t>
  </si>
  <si>
    <t>Nord</t>
  </si>
  <si>
    <t>Centro</t>
  </si>
  <si>
    <t>Mezzogiorno</t>
  </si>
  <si>
    <t>ITALIA</t>
  </si>
  <si>
    <t>ANNI 
AREE GEOGRAFICHE</t>
  </si>
  <si>
    <r>
      <t xml:space="preserve">Fonte: </t>
    </r>
    <r>
      <rPr>
        <sz val="7"/>
        <rFont val="Arial"/>
        <family val="2"/>
      </rPr>
      <t>ISVAP</t>
    </r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</si>
  <si>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</si>
  <si>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>(a) premi contabilizzati dalle imprese di assicurazione nazionale e dalle rappresentanze in Italia di imprese con sede legale in uno Stato terzo rispetto 
      allo S.E.E.</t>
  </si>
  <si>
    <t>Incidenza %</t>
  </si>
  <si>
    <t>Valle d'Aosta/Vallée d'Aoste</t>
  </si>
  <si>
    <r>
      <t xml:space="preserve">Direzioni Generali </t>
    </r>
    <r>
      <rPr>
        <i/>
        <sz val="8"/>
        <rFont val="Arial"/>
        <family val="2"/>
      </rPr>
      <t>(b)</t>
    </r>
    <r>
      <rPr>
        <b/>
        <sz val="8"/>
        <rFont val="Arial"/>
        <family val="2"/>
      </rPr>
      <t xml:space="preserve"> </t>
    </r>
  </si>
  <si>
    <r>
      <t xml:space="preserve">Tavola 18.20 - Premi contabilizzati dalle imprese assicuratrici </t>
    </r>
    <r>
      <rPr>
        <i/>
        <sz val="9"/>
        <color indexed="8"/>
        <rFont val="Arial"/>
        <family val="2"/>
      </rPr>
      <t>(valori in migliaia di euro)</t>
    </r>
    <r>
      <rPr>
        <b/>
        <sz val="9"/>
        <color indexed="8"/>
        <rFont val="Arial"/>
        <family val="2"/>
      </rPr>
      <t xml:space="preserve">  - Ramo vita - Assicurazioni collettive - Valle d'Aosta e aree geografiche - Anni 2007 - 2008 </t>
    </r>
    <r>
      <rPr>
        <i/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</si>
</sst>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0.0"/>
  </numFmts>
  <fonts count="13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4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1" fontId="6" fillId="0" borderId="0" xfId="17" applyNumberFormat="1" applyFont="1" applyFill="1" applyBorder="1" applyAlignment="1">
      <alignment vertical="center"/>
    </xf>
    <xf numFmtId="41" fontId="6" fillId="0" borderId="0" xfId="17" applyNumberFormat="1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5" fillId="0" borderId="2" xfId="0" applyNumberFormat="1" applyFont="1" applyFill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K21"/>
  <sheetViews>
    <sheetView tabSelected="1" workbookViewId="0" topLeftCell="A1">
      <selection activeCell="K11" sqref="K11"/>
    </sheetView>
  </sheetViews>
  <sheetFormatPr defaultColWidth="9.140625" defaultRowHeight="12.75" customHeight="1"/>
  <cols>
    <col min="1" max="1" width="21.00390625" style="12" customWidth="1"/>
    <col min="2" max="2" width="9.7109375" style="12" customWidth="1"/>
    <col min="3" max="3" width="12.00390625" style="12" bestFit="1" customWidth="1"/>
    <col min="4" max="4" width="9.7109375" style="12" customWidth="1"/>
    <col min="5" max="5" width="8.7109375" style="12" customWidth="1"/>
    <col min="6" max="6" width="0.85546875" style="12" customWidth="1"/>
    <col min="7" max="9" width="9.7109375" style="12" customWidth="1"/>
    <col min="10" max="10" width="8.7109375" style="12" customWidth="1"/>
    <col min="11" max="11" width="9.28125" style="12" bestFit="1" customWidth="1"/>
    <col min="12" max="16384" width="9.140625" style="12" customWidth="1"/>
  </cols>
  <sheetData>
    <row r="1" spans="1:11" ht="12.7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1" s="3" customFormat="1" ht="12.75" customHeight="1">
      <c r="A3" s="31" t="s">
        <v>14</v>
      </c>
      <c r="B3" s="36" t="s">
        <v>0</v>
      </c>
      <c r="C3" s="36"/>
      <c r="D3" s="36"/>
      <c r="E3" s="36"/>
      <c r="F3" s="2"/>
      <c r="G3" s="36" t="s">
        <v>1</v>
      </c>
      <c r="H3" s="36"/>
      <c r="I3" s="36"/>
      <c r="J3" s="36"/>
      <c r="K3" s="1"/>
    </row>
    <row r="4" spans="1:11" s="3" customFormat="1" ht="12.75" customHeight="1">
      <c r="A4" s="32"/>
      <c r="B4" s="37" t="s">
        <v>2</v>
      </c>
      <c r="C4" s="37"/>
      <c r="D4" s="37" t="s">
        <v>3</v>
      </c>
      <c r="E4" s="37"/>
      <c r="F4" s="13"/>
      <c r="G4" s="27" t="s">
        <v>4</v>
      </c>
      <c r="H4" s="27" t="s">
        <v>5</v>
      </c>
      <c r="I4" s="27" t="s">
        <v>6</v>
      </c>
      <c r="J4" s="27" t="s">
        <v>7</v>
      </c>
      <c r="K4" s="34" t="s">
        <v>18</v>
      </c>
    </row>
    <row r="5" spans="1:11" s="3" customFormat="1" ht="12.75" customHeight="1">
      <c r="A5" s="33"/>
      <c r="B5" s="14" t="s">
        <v>8</v>
      </c>
      <c r="C5" s="14" t="s">
        <v>9</v>
      </c>
      <c r="D5" s="14" t="s">
        <v>8</v>
      </c>
      <c r="E5" s="14" t="s">
        <v>9</v>
      </c>
      <c r="F5" s="14"/>
      <c r="G5" s="28"/>
      <c r="H5" s="28"/>
      <c r="I5" s="28"/>
      <c r="J5" s="28"/>
      <c r="K5" s="35"/>
    </row>
    <row r="6" s="3" customFormat="1" ht="12.75" customHeight="1">
      <c r="A6" s="4"/>
    </row>
    <row r="7" spans="1:11" s="7" customFormat="1" ht="12.75" customHeight="1">
      <c r="A7" s="11">
        <v>2007</v>
      </c>
      <c r="B7" s="5">
        <v>1333</v>
      </c>
      <c r="C7" s="5">
        <v>6218</v>
      </c>
      <c r="D7" s="5">
        <v>11</v>
      </c>
      <c r="E7" s="5">
        <v>503</v>
      </c>
      <c r="F7" s="5"/>
      <c r="G7" s="5">
        <v>124</v>
      </c>
      <c r="H7" s="5">
        <v>325</v>
      </c>
      <c r="I7" s="5">
        <v>5396</v>
      </c>
      <c r="J7" s="5">
        <v>5845</v>
      </c>
      <c r="K7" s="6">
        <v>0.11417355826338207</v>
      </c>
    </row>
    <row r="8" spans="1:11" s="7" customFormat="1" ht="12.75" customHeight="1">
      <c r="A8" s="29">
        <v>2008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s="7" customFormat="1" ht="12.75" customHeight="1">
      <c r="A9" s="11" t="s">
        <v>19</v>
      </c>
      <c r="B9" s="5">
        <v>3010</v>
      </c>
      <c r="C9" s="5">
        <v>6455</v>
      </c>
      <c r="D9" s="5">
        <v>22</v>
      </c>
      <c r="E9" s="5">
        <v>444</v>
      </c>
      <c r="G9" s="5">
        <v>38</v>
      </c>
      <c r="H9" s="5">
        <v>1958</v>
      </c>
      <c r="I9" s="5">
        <v>3841</v>
      </c>
      <c r="J9" s="5">
        <f>SUM(G9:I9)</f>
        <v>5837</v>
      </c>
      <c r="K9" s="6">
        <f>J9/J11*100</f>
        <v>0.10700677110688853</v>
      </c>
    </row>
    <row r="10" spans="1:11" s="7" customFormat="1" ht="12.75" customHeight="1">
      <c r="A10" s="8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s="7" customFormat="1" ht="12.75" customHeight="1">
      <c r="A11" s="18" t="s">
        <v>13</v>
      </c>
      <c r="B11" s="16">
        <f aca="true" t="shared" si="0" ref="B11:J11">SUM(B12:B15)</f>
        <v>3333124</v>
      </c>
      <c r="C11" s="16">
        <f t="shared" si="0"/>
        <v>13196610</v>
      </c>
      <c r="D11" s="16">
        <f t="shared" si="0"/>
        <v>141689</v>
      </c>
      <c r="E11" s="16">
        <f t="shared" si="0"/>
        <v>588818</v>
      </c>
      <c r="F11" s="16">
        <f t="shared" si="0"/>
        <v>0</v>
      </c>
      <c r="G11" s="16">
        <f t="shared" si="0"/>
        <v>133901</v>
      </c>
      <c r="H11" s="16">
        <f t="shared" si="0"/>
        <v>707173</v>
      </c>
      <c r="I11" s="16">
        <f t="shared" si="0"/>
        <v>4613721</v>
      </c>
      <c r="J11" s="16">
        <f t="shared" si="0"/>
        <v>5454795</v>
      </c>
      <c r="K11" s="23">
        <v>100</v>
      </c>
    </row>
    <row r="12" spans="1:11" s="7" customFormat="1" ht="12.75" customHeight="1">
      <c r="A12" s="19" t="s">
        <v>10</v>
      </c>
      <c r="B12" s="17">
        <f>271876+3010+741930+18489+52085+12898+30013+77455</f>
        <v>1207756</v>
      </c>
      <c r="C12" s="17">
        <f>895053+6455+3386833+54673+191138+46771+104376+322489</f>
        <v>5007788</v>
      </c>
      <c r="D12" s="17">
        <f>1569+22+23640+414+740+60+378+1623</f>
        <v>28446</v>
      </c>
      <c r="E12" s="17">
        <f>20448+444+120647+453+2841+841+3906+12444</f>
        <v>162024</v>
      </c>
      <c r="F12" s="17"/>
      <c r="G12" s="17">
        <f>9574+38+36343+212+7409+1509+3764+6400</f>
        <v>65249</v>
      </c>
      <c r="H12" s="17">
        <f>19008+1958+115223+2049+14114+2974+4675+17565</f>
        <v>177566</v>
      </c>
      <c r="I12" s="17">
        <f>223481+3841+1259820+15871+86737+23281+38619+171974</f>
        <v>1823624</v>
      </c>
      <c r="J12" s="16">
        <f>SUM(G12:I12)</f>
        <v>2066439</v>
      </c>
      <c r="K12" s="21">
        <f>J12/$J$11*100</f>
        <v>37.8829818535802</v>
      </c>
    </row>
    <row r="13" spans="1:11" s="7" customFormat="1" ht="12.75" customHeight="1">
      <c r="A13" s="19" t="s">
        <v>11</v>
      </c>
      <c r="B13" s="17">
        <f>782333+4413+10130+112607</f>
        <v>909483</v>
      </c>
      <c r="C13" s="17">
        <f>3358084+21167+41734+971759</f>
        <v>4392744</v>
      </c>
      <c r="D13" s="17">
        <f>60616+124+305+19237</f>
        <v>80282</v>
      </c>
      <c r="E13" s="17">
        <f>141285+524+860+110616</f>
        <v>253285</v>
      </c>
      <c r="F13" s="17"/>
      <c r="G13" s="17">
        <f>35095+318+2285+11693</f>
        <v>49391</v>
      </c>
      <c r="H13" s="17">
        <f>42807+1671+3973+41081</f>
        <v>89532</v>
      </c>
      <c r="I13" s="17">
        <f>85510+12189+101225+500764</f>
        <v>699688</v>
      </c>
      <c r="J13" s="16">
        <f>SUM(G13:I13)</f>
        <v>838611</v>
      </c>
      <c r="K13" s="21">
        <f>J13/$J$11*100</f>
        <v>15.373831647202142</v>
      </c>
    </row>
    <row r="14" spans="1:11" s="7" customFormat="1" ht="12.75" customHeight="1">
      <c r="A14" s="19" t="s">
        <v>12</v>
      </c>
      <c r="B14" s="16">
        <f>13281+2749+39456+39686+2341+6205+22430+4944</f>
        <v>131092</v>
      </c>
      <c r="C14" s="16">
        <f>36479+7643+124932+101859+9774+24319+100307+33803</f>
        <v>439116</v>
      </c>
      <c r="D14" s="16">
        <f>450+10+602+3121+17+66+1460+64</f>
        <v>5790</v>
      </c>
      <c r="E14" s="16">
        <f>3321+86+6234+33253+665+250+10614+630</f>
        <v>55053</v>
      </c>
      <c r="F14" s="16"/>
      <c r="G14" s="16">
        <f>299+68+1350+753+70+216+660+84</f>
        <v>3500</v>
      </c>
      <c r="H14" s="16">
        <f>2439+170+3619+4312+416+1300+4699+1542</f>
        <v>18497</v>
      </c>
      <c r="I14" s="16">
        <f>10441+3170+32216+29645+2312+5702+35083+6296</f>
        <v>124865</v>
      </c>
      <c r="J14" s="16">
        <f>SUM(G14:I14)</f>
        <v>146862</v>
      </c>
      <c r="K14" s="21">
        <v>2.7</v>
      </c>
    </row>
    <row r="15" spans="1:11" s="7" customFormat="1" ht="12.75" customHeight="1">
      <c r="A15" s="19" t="s">
        <v>20</v>
      </c>
      <c r="B15" s="16">
        <v>1084793</v>
      </c>
      <c r="C15" s="16">
        <v>3356962</v>
      </c>
      <c r="D15" s="16">
        <v>27171</v>
      </c>
      <c r="E15" s="16">
        <v>118456</v>
      </c>
      <c r="F15" s="16"/>
      <c r="G15" s="16">
        <v>15761</v>
      </c>
      <c r="H15" s="16">
        <v>421578</v>
      </c>
      <c r="I15" s="16">
        <v>1965544</v>
      </c>
      <c r="J15" s="16">
        <f>SUM(G15:I15)</f>
        <v>2402883</v>
      </c>
      <c r="K15" s="21">
        <f>J15/$J$11*100</f>
        <v>44.05083967408491</v>
      </c>
    </row>
    <row r="16" spans="1:11" s="7" customFormat="1" ht="12.75" customHeight="1">
      <c r="A16" s="9"/>
      <c r="B16" s="20"/>
      <c r="C16" s="20"/>
      <c r="D16" s="20"/>
      <c r="E16" s="20"/>
      <c r="F16" s="20"/>
      <c r="G16" s="20"/>
      <c r="H16" s="20"/>
      <c r="I16" s="20"/>
      <c r="J16" s="20"/>
      <c r="K16" s="9"/>
    </row>
    <row r="17" s="7" customFormat="1" ht="12.75" customHeight="1">
      <c r="A17" s="10"/>
    </row>
    <row r="18" spans="1:2" s="7" customFormat="1" ht="12.75" customHeight="1">
      <c r="A18" s="15" t="s">
        <v>15</v>
      </c>
      <c r="B18" s="11"/>
    </row>
    <row r="19" spans="1:10" ht="25.5" customHeight="1">
      <c r="A19" s="24" t="s">
        <v>17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2.75" customHeight="1">
      <c r="A20" s="24" t="s">
        <v>16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</row>
  </sheetData>
  <mergeCells count="13">
    <mergeCell ref="J4:J5"/>
    <mergeCell ref="B4:C4"/>
    <mergeCell ref="G3:J3"/>
    <mergeCell ref="A20:J21"/>
    <mergeCell ref="G4:G5"/>
    <mergeCell ref="H4:H5"/>
    <mergeCell ref="I4:I5"/>
    <mergeCell ref="A8:K8"/>
    <mergeCell ref="A3:A5"/>
    <mergeCell ref="K4:K5"/>
    <mergeCell ref="A19:J19"/>
    <mergeCell ref="B3:E3"/>
    <mergeCell ref="D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2010-04-30T13:09:29Z</cp:lastPrinted>
  <dcterms:created xsi:type="dcterms:W3CDTF">2008-02-21T17:09:42Z</dcterms:created>
  <dcterms:modified xsi:type="dcterms:W3CDTF">2010-05-11T13:27:20Z</dcterms:modified>
  <cp:category/>
  <cp:version/>
  <cp:contentType/>
  <cp:contentStatus/>
</cp:coreProperties>
</file>