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17.1" sheetId="1" r:id="rId1"/>
  </sheets>
  <externalReferences>
    <externalReference r:id="rId4"/>
  </externalReferences>
  <definedNames>
    <definedName name="tab1a">'[1]All.1a'!$B$11:$M$29</definedName>
  </definedNames>
  <calcPr fullCalcOnLoad="1"/>
</workbook>
</file>

<file path=xl/sharedStrings.xml><?xml version="1.0" encoding="utf-8"?>
<sst xmlns="http://schemas.openxmlformats.org/spreadsheetml/2006/main" count="67" uniqueCount="19">
  <si>
    <t>Leggeri</t>
  </si>
  <si>
    <t>Pesanti</t>
  </si>
  <si>
    <t>Totale</t>
  </si>
  <si>
    <t>Anno 2007</t>
  </si>
  <si>
    <t>Anno 2008</t>
  </si>
  <si>
    <t>Stazioni di entrata</t>
  </si>
  <si>
    <r>
      <t xml:space="preserve">Confine </t>
    </r>
    <r>
      <rPr>
        <i/>
        <sz val="8"/>
        <rFont val="Arial"/>
        <family val="2"/>
      </rPr>
      <t>(Piemonte - Valle d'Aosta)</t>
    </r>
  </si>
  <si>
    <t>Pont-Saint-Martin</t>
  </si>
  <si>
    <t>Verrès</t>
  </si>
  <si>
    <t>Nus</t>
  </si>
  <si>
    <t>Aosta Gran San Bernardo</t>
  </si>
  <si>
    <t>Aosta Monte Bianco</t>
  </si>
  <si>
    <t>Châtillon</t>
  </si>
  <si>
    <t>Variazioni percentuali 2008/2007</t>
  </si>
  <si>
    <t>Stazioni di uscita</t>
  </si>
  <si>
    <t>Aosta Est (sistema aperto)</t>
  </si>
  <si>
    <r>
      <t>Fonte</t>
    </r>
    <r>
      <rPr>
        <sz val="7"/>
        <rFont val="Arial"/>
        <family val="2"/>
      </rPr>
      <t>: Società Autostrade Valdostane S.A.V. spa</t>
    </r>
  </si>
  <si>
    <t>Stazioni di entrata/uscita</t>
  </si>
  <si>
    <t>Tavola 17.1 - Transiti autostradali suddivisi per categoria e stazioni autostradali - Valle d'Aosta - Anni 2007-2008</t>
  </si>
</sst>
</file>

<file path=xl/styles.xml><?xml version="1.0" encoding="utf-8"?>
<styleSheet xmlns="http://schemas.openxmlformats.org/spreadsheetml/2006/main">
  <numFmts count="6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#,##0.0"/>
    <numFmt numFmtId="172" formatCode="#,##0.000"/>
    <numFmt numFmtId="173" formatCode="#,##0.0000"/>
    <numFmt numFmtId="174" formatCode="#,##0.00000"/>
    <numFmt numFmtId="175" formatCode="#,##0_);\(#,##0\)"/>
    <numFmt numFmtId="176" formatCode="#,##0.000_);\(#,##0.000\)"/>
    <numFmt numFmtId="177" formatCode="#,##0.00_);\(#,##0.00\)"/>
    <numFmt numFmtId="178" formatCode="#,##0.0_);\(#,##0.0\)"/>
    <numFmt numFmtId="179" formatCode="0.0"/>
    <numFmt numFmtId="180" formatCode="General_)"/>
    <numFmt numFmtId="181" formatCode="#,##0.0000_);\(#,##0.0000\)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_-* #,##0.00_-;\-* #,##0.00_-;_-* &quot;-&quot;_-;_-@_-"/>
    <numFmt numFmtId="188" formatCode="_-* #,##0.000_-;\-* #,##0.000_-;_-* &quot;-&quot;_-;_-@_-"/>
    <numFmt numFmtId="189" formatCode="_-* #,##0.0_-;\-* #,##0.0_-;_-* &quot;-&quot;_-;_-@_-"/>
    <numFmt numFmtId="190" formatCode="#,##0.00;\(#,##0.00\)"/>
    <numFmt numFmtId="191" formatCode="#,##0;[Red]\(#,##0\)"/>
    <numFmt numFmtId="192" formatCode="#,##0.00000;[Red]\(#,##0.00000\)"/>
    <numFmt numFmtId="193" formatCode="&quot;€&quot;\ #,##0.00"/>
    <numFmt numFmtId="194" formatCode="#,##0.000000"/>
    <numFmt numFmtId="195" formatCode="#,##0.00\ "/>
    <numFmt numFmtId="196" formatCode="#,##0.00\ 000"/>
    <numFmt numFmtId="197" formatCode="#,##0.00000\ "/>
    <numFmt numFmtId="198" formatCode="\€\ #,##0.00"/>
    <numFmt numFmtId="199" formatCode="\¤\ #,##0.00"/>
    <numFmt numFmtId="200" formatCode="\ \ #,##0.00"/>
    <numFmt numFmtId="201" formatCode="d/m/yy"/>
    <numFmt numFmtId="202" formatCode="\-"/>
    <numFmt numFmtId="203" formatCode="_-[$€-2]\ * #,##0.00_-;\-[$€-2]\ * #,##0.00_-;_-[$€-2]\ * &quot;-&quot;??_-"/>
    <numFmt numFmtId="204" formatCode="#,##0.0;[Red]\-#,##0.0"/>
    <numFmt numFmtId="205" formatCode="d/m"/>
    <numFmt numFmtId="206" formatCode="_-* #,##0.0_-;\-* #,##0.0_-;_-* &quot;-&quot;?_-;_-@_-"/>
    <numFmt numFmtId="207" formatCode="#,##0;\(#,##0.00\9"/>
    <numFmt numFmtId="208" formatCode="#,##0.0;\-#,##0.0"/>
    <numFmt numFmtId="209" formatCode="#,##0;\(#,##0\)"/>
    <numFmt numFmtId="210" formatCode="#,##0.00\ [$€];[Red]\-#,##0.00\ [$€]"/>
    <numFmt numFmtId="211" formatCode="#,##0.0;\(#,##0.0\)"/>
    <numFmt numFmtId="212" formatCode="&quot;Sì&quot;;&quot;Sì&quot;;&quot;No&quot;"/>
    <numFmt numFmtId="213" formatCode="&quot;Vero&quot;;&quot;Vero&quot;;&quot;Falso&quot;"/>
    <numFmt numFmtId="214" formatCode="&quot;Attivo&quot;;&quot;Attivo&quot;;&quot;Disattivo&quot;"/>
    <numFmt numFmtId="215" formatCode="[$€-2]\ #.##000_);[Red]\([$€-2]\ #.##000\)"/>
  </numFmts>
  <fonts count="15">
    <font>
      <sz val="10"/>
      <name val="Arial"/>
      <family val="0"/>
    </font>
    <font>
      <sz val="12"/>
      <name val="Trebuchet MS"/>
      <family val="2"/>
    </font>
    <font>
      <sz val="10"/>
      <name val="Trebuchet MS"/>
      <family val="0"/>
    </font>
    <font>
      <b/>
      <sz val="10"/>
      <name val="Trebuchet MS"/>
      <family val="2"/>
    </font>
    <font>
      <b/>
      <sz val="9"/>
      <name val="Arial"/>
      <family val="2"/>
    </font>
    <font>
      <sz val="10"/>
      <name val="Univers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0"/>
    </font>
    <font>
      <i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1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21" applyFont="1" applyFill="1" applyBorder="1">
      <alignment/>
      <protection/>
    </xf>
    <xf numFmtId="0" fontId="7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3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21" applyFont="1" applyFill="1" applyBorder="1" applyAlignment="1">
      <alignment horizontal="right" vertical="center"/>
      <protection/>
    </xf>
    <xf numFmtId="0" fontId="6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21" applyFont="1" applyFill="1" applyBorder="1" applyAlignment="1">
      <alignment horizontal="right" vertical="center"/>
      <protection/>
    </xf>
    <xf numFmtId="0" fontId="6" fillId="0" borderId="0" xfId="21" applyFont="1" applyFill="1" applyBorder="1" applyAlignment="1">
      <alignment horizontal="right" vertical="center"/>
      <protection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3" xfId="0" applyFont="1" applyBorder="1" applyAlignment="1">
      <alignment horizontal="center" vertical="center"/>
    </xf>
    <xf numFmtId="10" fontId="7" fillId="0" borderId="0" xfId="21" applyNumberFormat="1" applyFont="1" applyFill="1" applyBorder="1">
      <alignment/>
      <protection/>
    </xf>
    <xf numFmtId="0" fontId="0" fillId="0" borderId="1" xfId="0" applyBorder="1" applyAlignment="1">
      <alignment/>
    </xf>
    <xf numFmtId="0" fontId="12" fillId="0" borderId="0" xfId="0" applyFont="1" applyAlignment="1">
      <alignment/>
    </xf>
    <xf numFmtId="3" fontId="7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3" xfId="21" applyFont="1" applyFill="1" applyBorder="1" applyAlignment="1">
      <alignment horizontal="center" vertical="center"/>
      <protection/>
    </xf>
    <xf numFmtId="0" fontId="7" fillId="0" borderId="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2">
    <cellStyle name="Normal" xfId="0"/>
    <cellStyle name="Hyperlink" xfId="15"/>
    <cellStyle name="Followed Hyperlink" xfId="16"/>
    <cellStyle name="Euro" xfId="17"/>
    <cellStyle name="Comma" xfId="18"/>
    <cellStyle name="Migliaia (0)_Copia di scheda 11" xfId="19"/>
    <cellStyle name="Comma [0]" xfId="20"/>
    <cellStyle name="Normale_Bilancio Ativa 01" xfId="21"/>
    <cellStyle name="Percent" xfId="22"/>
    <cellStyle name="Currency" xfId="23"/>
    <cellStyle name="Valuta (0)_Copia di scheda 11" xfId="24"/>
    <cellStyle name="Currency [0]" xfId="25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nti\Partecipazioni\ALLEGATI%20PARTECIPAZIONI%203112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.1c"/>
      <sheetName val="All.1a"/>
      <sheetName val="All.1b"/>
    </sheetNames>
    <sheetDataSet>
      <sheetData sheetId="1">
        <row r="11">
          <cell r="B11" t="str">
            <v>ALBENGA CEVA S.r.l.</v>
          </cell>
          <cell r="C11" t="str">
            <v>Collegata</v>
          </cell>
          <cell r="D11" t="str">
            <v>Cuneo</v>
          </cell>
          <cell r="E11">
            <v>200000000</v>
          </cell>
          <cell r="F11">
            <v>200000</v>
          </cell>
          <cell r="G11">
            <v>510</v>
          </cell>
          <cell r="H11">
            <v>300</v>
          </cell>
          <cell r="I11">
            <v>46459</v>
          </cell>
          <cell r="J11">
            <v>23.2295</v>
          </cell>
          <cell r="K11">
            <v>56028220</v>
          </cell>
          <cell r="M11">
            <v>1000</v>
          </cell>
        </row>
        <row r="12">
          <cell r="B12" t="str">
            <v>EUROSTRUTTURE S.p.A. IN LIQUIDAZIONE</v>
          </cell>
          <cell r="C12" t="str">
            <v>Collegata</v>
          </cell>
          <cell r="D12" t="str">
            <v>Cuneo</v>
          </cell>
          <cell r="E12">
            <v>6000000000</v>
          </cell>
          <cell r="F12">
            <v>60000</v>
          </cell>
          <cell r="G12">
            <v>1327</v>
          </cell>
          <cell r="H12">
            <v>-135</v>
          </cell>
          <cell r="I12">
            <v>14400</v>
          </cell>
          <cell r="J12">
            <v>24</v>
          </cell>
          <cell r="K12">
            <v>318373706</v>
          </cell>
          <cell r="M12">
            <v>100000</v>
          </cell>
        </row>
        <row r="13">
          <cell r="B13" t="str">
            <v>INPAR S.p.A. IN LIQUIDAZIONE</v>
          </cell>
          <cell r="C13" t="str">
            <v>Collegata</v>
          </cell>
          <cell r="D13" t="str">
            <v>Torino</v>
          </cell>
          <cell r="E13">
            <v>12000000000</v>
          </cell>
          <cell r="F13">
            <v>120000</v>
          </cell>
          <cell r="G13">
            <v>6117</v>
          </cell>
          <cell r="H13">
            <v>-636</v>
          </cell>
          <cell r="I13">
            <v>40000</v>
          </cell>
          <cell r="J13">
            <v>33.33333333333333</v>
          </cell>
          <cell r="K13">
            <v>2039923825</v>
          </cell>
          <cell r="M13">
            <v>100000</v>
          </cell>
        </row>
        <row r="14">
          <cell r="B14" t="str">
            <v>S.I.S.P.A.I. S.r.l. </v>
          </cell>
          <cell r="C14" t="str">
            <v>Collegata</v>
          </cell>
          <cell r="D14" t="str">
            <v>Milano</v>
          </cell>
          <cell r="E14">
            <v>3770010000</v>
          </cell>
          <cell r="F14">
            <v>3770010</v>
          </cell>
          <cell r="I14">
            <v>0</v>
          </cell>
          <cell r="J14">
            <v>0</v>
          </cell>
          <cell r="K14">
            <v>0</v>
          </cell>
          <cell r="M14">
            <v>1000</v>
          </cell>
        </row>
        <row r="15">
          <cell r="B15" t="str">
            <v>SINECO  S.p.A.</v>
          </cell>
          <cell r="C15" t="str">
            <v>Collegata</v>
          </cell>
          <cell r="D15" t="str">
            <v>Milano</v>
          </cell>
          <cell r="E15">
            <v>1000000000</v>
          </cell>
          <cell r="F15">
            <v>10000</v>
          </cell>
          <cell r="G15">
            <v>4018</v>
          </cell>
          <cell r="H15">
            <v>351</v>
          </cell>
          <cell r="I15">
            <v>2700</v>
          </cell>
          <cell r="J15">
            <v>27</v>
          </cell>
          <cell r="K15">
            <v>270000000</v>
          </cell>
          <cell r="M15">
            <v>100000</v>
          </cell>
        </row>
        <row r="16">
          <cell r="B16" t="str">
            <v>SINELEC S.p.A.</v>
          </cell>
          <cell r="C16" t="str">
            <v>Collegata</v>
          </cell>
          <cell r="D16" t="str">
            <v>Torino</v>
          </cell>
          <cell r="E16">
            <v>3000000000</v>
          </cell>
          <cell r="F16">
            <v>30000</v>
          </cell>
          <cell r="G16">
            <v>7609</v>
          </cell>
          <cell r="H16">
            <v>1023</v>
          </cell>
          <cell r="I16">
            <v>8083</v>
          </cell>
          <cell r="J16">
            <v>26.943333333333335</v>
          </cell>
          <cell r="K16">
            <v>808300000</v>
          </cell>
        </row>
        <row r="17">
          <cell r="B17" t="str">
            <v>S.I.T.A.F. S.p.A.</v>
          </cell>
          <cell r="C17" t="str">
            <v>Collegata</v>
          </cell>
          <cell r="D17" t="str">
            <v>Torino</v>
          </cell>
          <cell r="E17">
            <v>115624860000</v>
          </cell>
          <cell r="F17">
            <v>11562486</v>
          </cell>
          <cell r="G17">
            <v>54386</v>
          </cell>
          <cell r="H17">
            <v>-29942</v>
          </cell>
          <cell r="I17">
            <v>2507644</v>
          </cell>
          <cell r="J17">
            <v>21.687758151663925</v>
          </cell>
          <cell r="K17">
            <v>28103058093</v>
          </cell>
        </row>
        <row r="18">
          <cell r="B18" t="str">
            <v>PAVIMENTAL S.p.A.</v>
          </cell>
          <cell r="C18" t="str">
            <v>Collegata</v>
          </cell>
          <cell r="D18" t="str">
            <v>Roma</v>
          </cell>
          <cell r="E18">
            <v>24243569325</v>
          </cell>
          <cell r="F18">
            <v>35916399</v>
          </cell>
          <cell r="G18">
            <v>9112</v>
          </cell>
          <cell r="H18">
            <v>1842</v>
          </cell>
          <cell r="I18">
            <v>9289718</v>
          </cell>
          <cell r="J18">
            <v>25.86483683957292</v>
          </cell>
          <cell r="K18">
            <v>5851249790</v>
          </cell>
          <cell r="M18">
            <v>675</v>
          </cell>
        </row>
        <row r="19">
          <cell r="B19" t="str">
            <v>A.T.I.V.A S.p.A.</v>
          </cell>
          <cell r="C19" t="str">
            <v>Altra</v>
          </cell>
          <cell r="D19" t="str">
            <v>Torino</v>
          </cell>
          <cell r="E19">
            <v>44931250000</v>
          </cell>
          <cell r="F19">
            <v>6418750</v>
          </cell>
          <cell r="G19">
            <v>63015</v>
          </cell>
          <cell r="H19">
            <v>8416</v>
          </cell>
          <cell r="I19">
            <v>304748</v>
          </cell>
          <cell r="J19">
            <v>4.747777994157741</v>
          </cell>
          <cell r="K19">
            <v>2601199000</v>
          </cell>
          <cell r="M19">
            <v>7000</v>
          </cell>
        </row>
        <row r="20">
          <cell r="B20" t="str">
            <v>AER.PAVIA RIVANAZZANO S.r.l.</v>
          </cell>
          <cell r="C20" t="str">
            <v>Altra</v>
          </cell>
          <cell r="D20" t="str">
            <v>Pavia</v>
          </cell>
          <cell r="E20">
            <v>1397630000</v>
          </cell>
          <cell r="F20">
            <v>13976.3</v>
          </cell>
          <cell r="G20">
            <v>1257</v>
          </cell>
          <cell r="H20">
            <v>-87</v>
          </cell>
          <cell r="I20">
            <v>912.19</v>
          </cell>
          <cell r="J20">
            <v>6.526691613660268</v>
          </cell>
          <cell r="K20">
            <v>109770000</v>
          </cell>
          <cell r="M20">
            <v>100000</v>
          </cell>
        </row>
        <row r="21">
          <cell r="B21" t="str">
            <v>S.A.V. S.p.A.</v>
          </cell>
          <cell r="C21" t="str">
            <v>Altra</v>
          </cell>
          <cell r="D21" t="str">
            <v>Chatillon AO</v>
          </cell>
          <cell r="E21">
            <v>24000000000</v>
          </cell>
          <cell r="F21">
            <v>1410000</v>
          </cell>
          <cell r="G21">
            <v>30179</v>
          </cell>
          <cell r="H21">
            <v>160</v>
          </cell>
          <cell r="I21">
            <v>239700</v>
          </cell>
          <cell r="J21">
            <v>17</v>
          </cell>
          <cell r="K21">
            <v>2773488500</v>
          </cell>
          <cell r="M21">
            <v>17021.27659574468</v>
          </cell>
        </row>
        <row r="22">
          <cell r="B22" t="str">
            <v>S.I.N.A. S.p.A.</v>
          </cell>
          <cell r="C22" t="str">
            <v>Altra</v>
          </cell>
          <cell r="D22" t="str">
            <v>Milano</v>
          </cell>
          <cell r="E22">
            <v>4056250000</v>
          </cell>
          <cell r="F22">
            <v>4056250</v>
          </cell>
          <cell r="G22">
            <v>21904</v>
          </cell>
          <cell r="H22">
            <v>1640</v>
          </cell>
          <cell r="I22">
            <v>226278</v>
          </cell>
          <cell r="J22">
            <v>5.578502311248075</v>
          </cell>
          <cell r="K22">
            <v>348449720</v>
          </cell>
          <cell r="M22">
            <v>1000</v>
          </cell>
        </row>
        <row r="23">
          <cell r="B23" t="str">
            <v>SITECH S.p.A.</v>
          </cell>
          <cell r="C23" t="str">
            <v>Altra</v>
          </cell>
          <cell r="D23" t="str">
            <v>Roma</v>
          </cell>
          <cell r="E23">
            <v>100000000000</v>
          </cell>
          <cell r="F23">
            <v>1000000</v>
          </cell>
          <cell r="G23">
            <v>98183</v>
          </cell>
          <cell r="H23">
            <v>-1246</v>
          </cell>
          <cell r="I23">
            <v>30300</v>
          </cell>
          <cell r="J23">
            <v>3.0300000000000002</v>
          </cell>
          <cell r="K23">
            <v>3030000000</v>
          </cell>
          <cell r="M23">
            <v>100000</v>
          </cell>
        </row>
        <row r="24">
          <cell r="B24" t="str">
            <v>S.I.TRA.CI.  S.p.A.</v>
          </cell>
          <cell r="C24" t="str">
            <v>Altra</v>
          </cell>
          <cell r="D24" t="str">
            <v>Cuneo</v>
          </cell>
          <cell r="E24">
            <v>17767855000</v>
          </cell>
          <cell r="F24">
            <v>7107142</v>
          </cell>
          <cell r="G24">
            <v>20333</v>
          </cell>
          <cell r="H24">
            <v>205</v>
          </cell>
          <cell r="I24">
            <v>753504</v>
          </cell>
          <cell r="J24">
            <v>10.602067610299612</v>
          </cell>
          <cell r="K24">
            <v>1920008821</v>
          </cell>
          <cell r="M24">
            <v>2500</v>
          </cell>
        </row>
        <row r="25">
          <cell r="B25" t="str">
            <v>SALT</v>
          </cell>
          <cell r="C25" t="str">
            <v>Altra</v>
          </cell>
          <cell r="D25" t="str">
            <v>Lido di Camaiore (LU)</v>
          </cell>
          <cell r="E25">
            <v>150000000000</v>
          </cell>
          <cell r="F25">
            <v>3000000</v>
          </cell>
          <cell r="G25">
            <v>323318</v>
          </cell>
          <cell r="H25">
            <v>46042</v>
          </cell>
          <cell r="I25">
            <v>25000</v>
          </cell>
          <cell r="J25">
            <v>0.8333333333333334</v>
          </cell>
          <cell r="K25">
            <v>2755000000</v>
          </cell>
          <cell r="M25">
            <v>50000</v>
          </cell>
        </row>
        <row r="26">
          <cell r="B26" t="str">
            <v>SERRAVALLE-MILANO S.p.A.</v>
          </cell>
          <cell r="C26" t="str">
            <v>Altra</v>
          </cell>
          <cell r="D26" t="str">
            <v>Assago MI</v>
          </cell>
          <cell r="E26">
            <v>180000000000</v>
          </cell>
          <cell r="F26">
            <v>180000000</v>
          </cell>
          <cell r="G26">
            <v>257830</v>
          </cell>
          <cell r="H26">
            <v>27177</v>
          </cell>
          <cell r="I26">
            <v>1620000</v>
          </cell>
          <cell r="J26">
            <v>0.8999999999999999</v>
          </cell>
          <cell r="K26">
            <v>2064526500</v>
          </cell>
          <cell r="M26">
            <v>1000</v>
          </cell>
        </row>
        <row r="27">
          <cell r="B27" t="str">
            <v>TELON TLC S.p.A. IN LIQUIDAZIONE </v>
          </cell>
          <cell r="C27" t="str">
            <v>Altra</v>
          </cell>
          <cell r="D27" t="str">
            <v>Napoli</v>
          </cell>
          <cell r="E27">
            <v>350000000000</v>
          </cell>
          <cell r="F27">
            <v>3500000</v>
          </cell>
          <cell r="G27">
            <v>337517</v>
          </cell>
          <cell r="H27">
            <v>-96</v>
          </cell>
          <cell r="I27">
            <v>105000</v>
          </cell>
          <cell r="J27">
            <v>3</v>
          </cell>
          <cell r="K27">
            <v>109720646</v>
          </cell>
          <cell r="M27">
            <v>100000</v>
          </cell>
        </row>
        <row r="28">
          <cell r="B28" t="str">
            <v>AUTOSTRADE S.p.A.</v>
          </cell>
          <cell r="C28" t="str">
            <v>Altra</v>
          </cell>
          <cell r="D28" t="str">
            <v>Roma</v>
          </cell>
          <cell r="E28">
            <v>1183082900000</v>
          </cell>
          <cell r="F28">
            <v>1183082900</v>
          </cell>
          <cell r="G28">
            <v>3461364</v>
          </cell>
          <cell r="H28">
            <v>565814</v>
          </cell>
          <cell r="I28">
            <v>2086000</v>
          </cell>
          <cell r="J28">
            <v>0.17631900520242494</v>
          </cell>
          <cell r="K28">
            <v>27833478072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BreakPreview" zoomScale="60" workbookViewId="0" topLeftCell="A1">
      <selection activeCell="N9" sqref="N9"/>
    </sheetView>
  </sheetViews>
  <sheetFormatPr defaultColWidth="9.140625" defaultRowHeight="12.75"/>
  <cols>
    <col min="1" max="1" width="25.8515625" style="0" bestFit="1" customWidth="1"/>
    <col min="2" max="4" width="9.7109375" style="0" customWidth="1"/>
    <col min="5" max="5" width="1.7109375" style="0" customWidth="1"/>
    <col min="6" max="8" width="9.7109375" style="0" customWidth="1"/>
    <col min="9" max="9" width="1.7109375" style="0" customWidth="1"/>
    <col min="10" max="10" width="9.8515625" style="0" customWidth="1"/>
  </cols>
  <sheetData>
    <row r="1" spans="1:12" s="1" customFormat="1" ht="12.75" customHeight="1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7"/>
      <c r="K1" s="27"/>
      <c r="L1" s="27"/>
    </row>
    <row r="2" spans="1:5" s="2" customFormat="1" ht="12.75" customHeight="1">
      <c r="A2" s="7"/>
      <c r="E2" s="3"/>
    </row>
    <row r="3" spans="1:12" s="4" customFormat="1" ht="25.5" customHeight="1">
      <c r="A3" s="30" t="s">
        <v>5</v>
      </c>
      <c r="B3" s="28" t="s">
        <v>3</v>
      </c>
      <c r="C3" s="29"/>
      <c r="D3" s="29"/>
      <c r="E3" s="11"/>
      <c r="F3" s="28" t="s">
        <v>4</v>
      </c>
      <c r="G3" s="29"/>
      <c r="H3" s="29"/>
      <c r="I3" s="21"/>
      <c r="J3" s="28" t="s">
        <v>13</v>
      </c>
      <c r="K3" s="29"/>
      <c r="L3" s="29"/>
    </row>
    <row r="4" spans="1:12" s="5" customFormat="1" ht="25.5" customHeight="1">
      <c r="A4" s="31"/>
      <c r="B4" s="9" t="s">
        <v>0</v>
      </c>
      <c r="C4" s="9" t="s">
        <v>1</v>
      </c>
      <c r="D4" s="9" t="s">
        <v>2</v>
      </c>
      <c r="E4" s="10"/>
      <c r="F4" s="9" t="s">
        <v>0</v>
      </c>
      <c r="G4" s="9" t="s">
        <v>1</v>
      </c>
      <c r="H4" s="9" t="s">
        <v>2</v>
      </c>
      <c r="I4" s="9"/>
      <c r="J4" s="9" t="s">
        <v>0</v>
      </c>
      <c r="K4" s="9" t="s">
        <v>1</v>
      </c>
      <c r="L4" s="9" t="s">
        <v>2</v>
      </c>
    </row>
    <row r="5" spans="1:9" s="5" customFormat="1" ht="12.75" customHeight="1">
      <c r="A5" s="16"/>
      <c r="B5" s="17"/>
      <c r="C5" s="17"/>
      <c r="D5" s="17"/>
      <c r="E5" s="18"/>
      <c r="F5" s="17"/>
      <c r="G5" s="17"/>
      <c r="H5" s="17"/>
      <c r="I5" s="17"/>
    </row>
    <row r="6" spans="1:12" s="5" customFormat="1" ht="11.25">
      <c r="A6" s="19" t="s">
        <v>6</v>
      </c>
      <c r="B6" s="13">
        <v>3317845</v>
      </c>
      <c r="C6" s="13">
        <v>761790</v>
      </c>
      <c r="D6" s="13">
        <f>B6+C6</f>
        <v>4079635</v>
      </c>
      <c r="E6" s="14"/>
      <c r="F6" s="13">
        <v>3215023</v>
      </c>
      <c r="G6" s="17">
        <v>748808</v>
      </c>
      <c r="H6" s="13">
        <f>F6+G6</f>
        <v>3963831</v>
      </c>
      <c r="I6" s="13"/>
      <c r="J6" s="22">
        <f>(F6-B6)/B6</f>
        <v>-0.030990597812736883</v>
      </c>
      <c r="K6" s="22">
        <f aca="true" t="shared" si="0" ref="K6:L12">(G6-C6)/C6</f>
        <v>-0.017041441867181244</v>
      </c>
      <c r="L6" s="22">
        <f t="shared" si="0"/>
        <v>-0.028385872755773495</v>
      </c>
    </row>
    <row r="7" spans="1:12" s="6" customFormat="1" ht="12">
      <c r="A7" s="19" t="s">
        <v>7</v>
      </c>
      <c r="B7" s="13">
        <v>598868</v>
      </c>
      <c r="C7" s="13">
        <v>105198</v>
      </c>
      <c r="D7" s="13">
        <f aca="true" t="shared" si="1" ref="D7:D12">B7+C7</f>
        <v>704066</v>
      </c>
      <c r="E7" s="14"/>
      <c r="F7" s="13">
        <v>581178</v>
      </c>
      <c r="G7" s="13">
        <v>100608</v>
      </c>
      <c r="H7" s="13">
        <f aca="true" t="shared" si="2" ref="H7:H12">F7+G7</f>
        <v>681786</v>
      </c>
      <c r="I7" s="13"/>
      <c r="J7" s="22">
        <f aca="true" t="shared" si="3" ref="J7:J12">(F7-B7)/B7</f>
        <v>-0.029539063700181008</v>
      </c>
      <c r="K7" s="22">
        <f t="shared" si="0"/>
        <v>-0.0436320082130839</v>
      </c>
      <c r="L7" s="22">
        <f t="shared" si="0"/>
        <v>-0.031644760576423236</v>
      </c>
    </row>
    <row r="8" spans="1:12" s="6" customFormat="1" ht="12">
      <c r="A8" s="19" t="s">
        <v>8</v>
      </c>
      <c r="B8" s="13">
        <v>785175</v>
      </c>
      <c r="C8" s="13">
        <v>147043</v>
      </c>
      <c r="D8" s="13">
        <f t="shared" si="1"/>
        <v>932218</v>
      </c>
      <c r="E8" s="14"/>
      <c r="F8" s="13">
        <v>740186</v>
      </c>
      <c r="G8" s="13">
        <v>132984</v>
      </c>
      <c r="H8" s="13">
        <f t="shared" si="2"/>
        <v>873170</v>
      </c>
      <c r="I8" s="13"/>
      <c r="J8" s="22">
        <f t="shared" si="3"/>
        <v>-0.057298054573821124</v>
      </c>
      <c r="K8" s="22">
        <f t="shared" si="0"/>
        <v>-0.09561148779608686</v>
      </c>
      <c r="L8" s="22">
        <f t="shared" si="0"/>
        <v>-0.06334140726739883</v>
      </c>
    </row>
    <row r="9" spans="1:12" s="6" customFormat="1" ht="12">
      <c r="A9" s="19" t="s">
        <v>12</v>
      </c>
      <c r="B9" s="13">
        <v>1137061</v>
      </c>
      <c r="C9" s="13">
        <v>119808</v>
      </c>
      <c r="D9" s="13">
        <f t="shared" si="1"/>
        <v>1256869</v>
      </c>
      <c r="E9" s="14"/>
      <c r="F9" s="13">
        <v>1114602</v>
      </c>
      <c r="G9" s="13">
        <v>119355</v>
      </c>
      <c r="H9" s="13">
        <f t="shared" si="2"/>
        <v>1233957</v>
      </c>
      <c r="I9" s="13"/>
      <c r="J9" s="22">
        <f t="shared" si="3"/>
        <v>-0.019751798716163865</v>
      </c>
      <c r="K9" s="22">
        <f t="shared" si="0"/>
        <v>-0.0037810496794871795</v>
      </c>
      <c r="L9" s="22">
        <f t="shared" si="0"/>
        <v>-0.01822942566011255</v>
      </c>
    </row>
    <row r="10" spans="1:12" s="6" customFormat="1" ht="12">
      <c r="A10" s="19" t="s">
        <v>9</v>
      </c>
      <c r="B10" s="13">
        <v>254804</v>
      </c>
      <c r="C10" s="13">
        <v>69692</v>
      </c>
      <c r="D10" s="13">
        <f t="shared" si="1"/>
        <v>324496</v>
      </c>
      <c r="E10" s="14"/>
      <c r="F10" s="13">
        <v>251411</v>
      </c>
      <c r="G10" s="13">
        <v>66920</v>
      </c>
      <c r="H10" s="13">
        <f t="shared" si="2"/>
        <v>318331</v>
      </c>
      <c r="I10" s="13"/>
      <c r="J10" s="22">
        <f t="shared" si="3"/>
        <v>-0.013316117486381689</v>
      </c>
      <c r="K10" s="22">
        <f t="shared" si="0"/>
        <v>-0.03977501004419445</v>
      </c>
      <c r="L10" s="22">
        <f t="shared" si="0"/>
        <v>-0.018998693358315666</v>
      </c>
    </row>
    <row r="11" spans="1:12" s="6" customFormat="1" ht="12.75" customHeight="1">
      <c r="A11" s="19" t="s">
        <v>10</v>
      </c>
      <c r="B11" s="13">
        <v>1539941</v>
      </c>
      <c r="C11" s="13">
        <v>269932</v>
      </c>
      <c r="D11" s="13">
        <f t="shared" si="1"/>
        <v>1809873</v>
      </c>
      <c r="E11" s="14"/>
      <c r="F11" s="13">
        <v>1506856</v>
      </c>
      <c r="G11" s="13">
        <v>262054</v>
      </c>
      <c r="H11" s="13">
        <f t="shared" si="2"/>
        <v>1768910</v>
      </c>
      <c r="I11" s="13"/>
      <c r="J11" s="22">
        <f t="shared" si="3"/>
        <v>-0.02148458934465671</v>
      </c>
      <c r="K11" s="22">
        <f t="shared" si="0"/>
        <v>-0.02918512810633789</v>
      </c>
      <c r="L11" s="22">
        <f t="shared" si="0"/>
        <v>-0.022633079779630947</v>
      </c>
    </row>
    <row r="12" spans="1:12" s="6" customFormat="1" ht="12">
      <c r="A12" s="19" t="s">
        <v>11</v>
      </c>
      <c r="B12" s="13">
        <v>962357</v>
      </c>
      <c r="C12" s="13">
        <v>413769</v>
      </c>
      <c r="D12" s="13">
        <f t="shared" si="1"/>
        <v>1376126</v>
      </c>
      <c r="E12" s="14"/>
      <c r="F12" s="13">
        <v>962351</v>
      </c>
      <c r="G12" s="13">
        <v>409359</v>
      </c>
      <c r="H12" s="13">
        <f t="shared" si="2"/>
        <v>1371710</v>
      </c>
      <c r="I12" s="13"/>
      <c r="J12" s="22">
        <f t="shared" si="3"/>
        <v>-6.234692530942259E-06</v>
      </c>
      <c r="K12" s="22">
        <f t="shared" si="0"/>
        <v>-0.01065812083553867</v>
      </c>
      <c r="L12" s="22">
        <f t="shared" si="0"/>
        <v>-0.003209008477421399</v>
      </c>
    </row>
    <row r="13" spans="1:9" s="6" customFormat="1" ht="12">
      <c r="A13" s="19"/>
      <c r="B13" s="13"/>
      <c r="C13" s="13"/>
      <c r="D13" s="13"/>
      <c r="E13" s="14"/>
      <c r="F13" s="13"/>
      <c r="G13" s="13"/>
      <c r="H13" s="13"/>
      <c r="I13" s="13"/>
    </row>
    <row r="14" spans="1:9" s="6" customFormat="1" ht="12">
      <c r="A14" s="20" t="s">
        <v>2</v>
      </c>
      <c r="B14" s="14">
        <f>SUM(B6:B12)</f>
        <v>8596051</v>
      </c>
      <c r="C14" s="14">
        <f>SUM(C6:C12)</f>
        <v>1887232</v>
      </c>
      <c r="D14" s="14">
        <f>SUM(D6:D12)</f>
        <v>10483283</v>
      </c>
      <c r="E14" s="14"/>
      <c r="F14" s="14">
        <f>SUM(F6:F12)</f>
        <v>8371607</v>
      </c>
      <c r="G14" s="14">
        <f>SUM(G6:G12)</f>
        <v>1840088</v>
      </c>
      <c r="H14" s="14">
        <f>SUM(H6:H12)</f>
        <v>10211695</v>
      </c>
      <c r="I14" s="14"/>
    </row>
    <row r="15" spans="1:12" ht="12.75">
      <c r="A15" s="8"/>
      <c r="B15" s="15"/>
      <c r="C15" s="15"/>
      <c r="D15" s="25"/>
      <c r="E15" s="15"/>
      <c r="F15" s="15"/>
      <c r="G15" s="15"/>
      <c r="H15" s="15"/>
      <c r="I15" s="15"/>
      <c r="J15" s="23"/>
      <c r="K15" s="23"/>
      <c r="L15" s="23"/>
    </row>
    <row r="16" spans="1:9" ht="12.75">
      <c r="A16" s="12"/>
      <c r="B16" s="12"/>
      <c r="C16" s="12"/>
      <c r="D16" s="12"/>
      <c r="E16" s="12"/>
      <c r="F16" s="12"/>
      <c r="G16" s="12"/>
      <c r="H16" s="12"/>
      <c r="I16" s="12"/>
    </row>
    <row r="18" spans="1:12" ht="12.75">
      <c r="A18" s="30" t="s">
        <v>14</v>
      </c>
      <c r="B18" s="28" t="s">
        <v>3</v>
      </c>
      <c r="C18" s="29"/>
      <c r="D18" s="29"/>
      <c r="E18" s="11"/>
      <c r="F18" s="28" t="s">
        <v>4</v>
      </c>
      <c r="G18" s="29"/>
      <c r="H18" s="29"/>
      <c r="I18" s="21"/>
      <c r="J18" s="28" t="s">
        <v>13</v>
      </c>
      <c r="K18" s="29"/>
      <c r="L18" s="29"/>
    </row>
    <row r="19" spans="1:12" ht="12.75">
      <c r="A19" s="31"/>
      <c r="B19" s="9" t="s">
        <v>0</v>
      </c>
      <c r="C19" s="9" t="s">
        <v>1</v>
      </c>
      <c r="D19" s="9" t="s">
        <v>2</v>
      </c>
      <c r="E19" s="10"/>
      <c r="F19" s="9" t="s">
        <v>0</v>
      </c>
      <c r="G19" s="9" t="s">
        <v>1</v>
      </c>
      <c r="H19" s="9" t="s">
        <v>2</v>
      </c>
      <c r="I19" s="9"/>
      <c r="J19" s="9" t="s">
        <v>0</v>
      </c>
      <c r="K19" s="9" t="s">
        <v>1</v>
      </c>
      <c r="L19" s="9" t="s">
        <v>2</v>
      </c>
    </row>
    <row r="20" spans="1:12" ht="12.75">
      <c r="A20" s="16"/>
      <c r="B20" s="17"/>
      <c r="C20" s="17"/>
      <c r="D20" s="17"/>
      <c r="E20" s="18"/>
      <c r="F20" s="17"/>
      <c r="G20" s="17"/>
      <c r="H20" s="17"/>
      <c r="I20" s="17"/>
      <c r="J20" s="5"/>
      <c r="K20" s="5"/>
      <c r="L20" s="5"/>
    </row>
    <row r="21" spans="1:12" ht="11.25" customHeight="1">
      <c r="A21" s="19" t="s">
        <v>6</v>
      </c>
      <c r="B21" s="13">
        <v>3342500</v>
      </c>
      <c r="C21" s="13">
        <v>768098</v>
      </c>
      <c r="D21" s="13">
        <f>B21+C21</f>
        <v>4110598</v>
      </c>
      <c r="E21" s="14"/>
      <c r="F21" s="13">
        <v>3242232</v>
      </c>
      <c r="G21" s="17">
        <v>739983</v>
      </c>
      <c r="H21" s="13">
        <f>F21+G21</f>
        <v>3982215</v>
      </c>
      <c r="I21" s="13"/>
      <c r="J21" s="22">
        <f>(F21-B21)/B21</f>
        <v>-0.029997905759162304</v>
      </c>
      <c r="K21" s="22">
        <f aca="true" t="shared" si="4" ref="K21:K28">(G21-C21)/C21</f>
        <v>-0.0366034021700356</v>
      </c>
      <c r="L21" s="22">
        <f aca="true" t="shared" si="5" ref="L21:L28">(H21-D21)/D21</f>
        <v>-0.031232195412930187</v>
      </c>
    </row>
    <row r="22" spans="1:12" ht="12.75">
      <c r="A22" s="19" t="s">
        <v>7</v>
      </c>
      <c r="B22" s="13">
        <v>577930</v>
      </c>
      <c r="C22" s="13">
        <v>104894</v>
      </c>
      <c r="D22" s="13">
        <f aca="true" t="shared" si="6" ref="D22:D28">B22+C22</f>
        <v>682824</v>
      </c>
      <c r="E22" s="14"/>
      <c r="F22" s="13">
        <v>562978</v>
      </c>
      <c r="G22" s="13">
        <v>99304</v>
      </c>
      <c r="H22" s="13">
        <f aca="true" t="shared" si="7" ref="H22:H28">F22+G22</f>
        <v>662282</v>
      </c>
      <c r="I22" s="13"/>
      <c r="J22" s="22">
        <f aca="true" t="shared" si="8" ref="J22:J28">(F22-B22)/B22</f>
        <v>-0.025871645354973785</v>
      </c>
      <c r="K22" s="22">
        <f t="shared" si="4"/>
        <v>-0.053291894674623905</v>
      </c>
      <c r="L22" s="22">
        <f t="shared" si="5"/>
        <v>-0.03008388691668717</v>
      </c>
    </row>
    <row r="23" spans="1:12" ht="12.75">
      <c r="A23" s="19" t="s">
        <v>8</v>
      </c>
      <c r="B23" s="13">
        <v>761189</v>
      </c>
      <c r="C23" s="13">
        <v>148493</v>
      </c>
      <c r="D23" s="13">
        <f t="shared" si="6"/>
        <v>909682</v>
      </c>
      <c r="E23" s="14"/>
      <c r="F23" s="13">
        <v>746047</v>
      </c>
      <c r="G23" s="13">
        <v>140686</v>
      </c>
      <c r="H23" s="13">
        <f t="shared" si="7"/>
        <v>886733</v>
      </c>
      <c r="I23" s="13"/>
      <c r="J23" s="22">
        <f t="shared" si="8"/>
        <v>-0.01989256281948373</v>
      </c>
      <c r="K23" s="22">
        <f t="shared" si="4"/>
        <v>-0.05257486884903666</v>
      </c>
      <c r="L23" s="22">
        <f t="shared" si="5"/>
        <v>-0.025227497081397675</v>
      </c>
    </row>
    <row r="24" spans="1:12" ht="12.75">
      <c r="A24" s="19" t="s">
        <v>12</v>
      </c>
      <c r="B24" s="13">
        <v>1222579</v>
      </c>
      <c r="C24" s="13">
        <v>130949</v>
      </c>
      <c r="D24" s="13">
        <f t="shared" si="6"/>
        <v>1353528</v>
      </c>
      <c r="E24" s="14"/>
      <c r="F24" s="13">
        <v>1168282</v>
      </c>
      <c r="G24" s="13">
        <v>129994</v>
      </c>
      <c r="H24" s="13">
        <f t="shared" si="7"/>
        <v>1298276</v>
      </c>
      <c r="I24" s="13"/>
      <c r="J24" s="22">
        <f t="shared" si="8"/>
        <v>-0.044411853957903744</v>
      </c>
      <c r="K24" s="22">
        <f t="shared" si="4"/>
        <v>-0.0072929155625472515</v>
      </c>
      <c r="L24" s="22">
        <f t="shared" si="5"/>
        <v>-0.04082072923500659</v>
      </c>
    </row>
    <row r="25" spans="1:12" ht="12.75">
      <c r="A25" s="19" t="s">
        <v>9</v>
      </c>
      <c r="B25" s="13">
        <v>242420</v>
      </c>
      <c r="C25" s="13">
        <v>66913</v>
      </c>
      <c r="D25" s="13">
        <f t="shared" si="6"/>
        <v>309333</v>
      </c>
      <c r="E25" s="14"/>
      <c r="F25" s="13">
        <v>239309</v>
      </c>
      <c r="G25" s="13">
        <v>61004</v>
      </c>
      <c r="H25" s="13">
        <f t="shared" si="7"/>
        <v>300313</v>
      </c>
      <c r="I25" s="13"/>
      <c r="J25" s="22">
        <f t="shared" si="8"/>
        <v>-0.012833099579242637</v>
      </c>
      <c r="K25" s="22">
        <f t="shared" si="4"/>
        <v>-0.08830869935588002</v>
      </c>
      <c r="L25" s="22">
        <f t="shared" si="5"/>
        <v>-0.02915951418051097</v>
      </c>
    </row>
    <row r="26" spans="1:12" ht="12.75">
      <c r="A26" s="19" t="s">
        <v>10</v>
      </c>
      <c r="B26" s="13">
        <v>1545907</v>
      </c>
      <c r="C26" s="13">
        <v>277118</v>
      </c>
      <c r="D26" s="13">
        <f t="shared" si="6"/>
        <v>1823025</v>
      </c>
      <c r="E26" s="14"/>
      <c r="F26" s="13">
        <v>1507427</v>
      </c>
      <c r="G26" s="13">
        <v>273191</v>
      </c>
      <c r="H26" s="13">
        <f t="shared" si="7"/>
        <v>1780618</v>
      </c>
      <c r="I26" s="13"/>
      <c r="J26" s="22">
        <f t="shared" si="8"/>
        <v>-0.024891536166147123</v>
      </c>
      <c r="K26" s="22">
        <f t="shared" si="4"/>
        <v>-0.014170858623402305</v>
      </c>
      <c r="L26" s="22">
        <f t="shared" si="5"/>
        <v>-0.0232618861507659</v>
      </c>
    </row>
    <row r="27" spans="1:12" ht="12.75">
      <c r="A27" s="19" t="s">
        <v>11</v>
      </c>
      <c r="B27" s="13">
        <v>903526</v>
      </c>
      <c r="C27" s="13">
        <v>390767</v>
      </c>
      <c r="D27" s="13">
        <f t="shared" si="6"/>
        <v>1294293</v>
      </c>
      <c r="E27" s="14"/>
      <c r="F27" s="13">
        <v>905332</v>
      </c>
      <c r="G27" s="13">
        <v>395926</v>
      </c>
      <c r="H27" s="13">
        <f t="shared" si="7"/>
        <v>1301258</v>
      </c>
      <c r="I27" s="13"/>
      <c r="J27" s="22">
        <f t="shared" si="8"/>
        <v>0.0019988356726867848</v>
      </c>
      <c r="K27" s="22">
        <f t="shared" si="4"/>
        <v>0.013202240721452938</v>
      </c>
      <c r="L27" s="22">
        <f t="shared" si="5"/>
        <v>0.005381316286188676</v>
      </c>
    </row>
    <row r="28" spans="1:12" ht="12.75">
      <c r="A28" s="19" t="s">
        <v>15</v>
      </c>
      <c r="B28" s="13">
        <v>173446</v>
      </c>
      <c r="C28" s="13">
        <v>47853</v>
      </c>
      <c r="D28" s="13">
        <f t="shared" si="6"/>
        <v>221299</v>
      </c>
      <c r="E28" s="14"/>
      <c r="F28" s="13">
        <v>177872</v>
      </c>
      <c r="G28" s="13">
        <v>52121</v>
      </c>
      <c r="H28" s="13">
        <f t="shared" si="7"/>
        <v>229993</v>
      </c>
      <c r="I28" s="13"/>
      <c r="J28" s="22">
        <f t="shared" si="8"/>
        <v>0.025518028665982496</v>
      </c>
      <c r="K28" s="22">
        <f t="shared" si="4"/>
        <v>0.08918981046120411</v>
      </c>
      <c r="L28" s="22">
        <f t="shared" si="5"/>
        <v>0.03928621457846624</v>
      </c>
    </row>
    <row r="29" spans="1:12" ht="12.75">
      <c r="A29" s="19"/>
      <c r="B29" s="13"/>
      <c r="C29" s="13"/>
      <c r="D29" s="13"/>
      <c r="E29" s="14"/>
      <c r="F29" s="13"/>
      <c r="G29" s="13"/>
      <c r="H29" s="13"/>
      <c r="I29" s="13"/>
      <c r="J29" s="6"/>
      <c r="K29" s="6"/>
      <c r="L29" s="6"/>
    </row>
    <row r="30" spans="1:12" ht="12.75">
      <c r="A30" s="20" t="s">
        <v>2</v>
      </c>
      <c r="B30" s="14">
        <f>SUM(B21:B28)</f>
        <v>8769497</v>
      </c>
      <c r="C30" s="14">
        <f>SUM(C21:C28)</f>
        <v>1935085</v>
      </c>
      <c r="D30" s="14">
        <f>SUM(D21:D28)</f>
        <v>10704582</v>
      </c>
      <c r="E30" s="14"/>
      <c r="F30" s="14">
        <f>SUM(F21:F28)</f>
        <v>8549479</v>
      </c>
      <c r="G30" s="14">
        <f>SUM(G21:G28)</f>
        <v>1892209</v>
      </c>
      <c r="H30" s="14">
        <f>SUM(H21:H28)</f>
        <v>10441688</v>
      </c>
      <c r="I30" s="14"/>
      <c r="J30" s="6"/>
      <c r="K30" s="6"/>
      <c r="L30" s="6"/>
    </row>
    <row r="31" spans="1:12" ht="12.75">
      <c r="A31" s="8"/>
      <c r="B31" s="15"/>
      <c r="C31" s="15"/>
      <c r="D31" s="25"/>
      <c r="E31" s="15"/>
      <c r="F31" s="15"/>
      <c r="G31" s="15"/>
      <c r="H31" s="15"/>
      <c r="I31" s="15"/>
      <c r="J31" s="23"/>
      <c r="K31" s="23"/>
      <c r="L31" s="23"/>
    </row>
    <row r="34" spans="1:12" ht="12.75">
      <c r="A34" s="30" t="s">
        <v>17</v>
      </c>
      <c r="B34" s="28" t="s">
        <v>3</v>
      </c>
      <c r="C34" s="29"/>
      <c r="D34" s="29"/>
      <c r="E34" s="11"/>
      <c r="F34" s="28" t="s">
        <v>4</v>
      </c>
      <c r="G34" s="29"/>
      <c r="H34" s="29"/>
      <c r="I34" s="21"/>
      <c r="J34" s="28" t="s">
        <v>13</v>
      </c>
      <c r="K34" s="29"/>
      <c r="L34" s="29"/>
    </row>
    <row r="35" spans="1:12" ht="12.75">
      <c r="A35" s="31"/>
      <c r="B35" s="9" t="s">
        <v>0</v>
      </c>
      <c r="C35" s="9" t="s">
        <v>1</v>
      </c>
      <c r="D35" s="9" t="s">
        <v>2</v>
      </c>
      <c r="E35" s="10"/>
      <c r="F35" s="9" t="s">
        <v>0</v>
      </c>
      <c r="G35" s="9" t="s">
        <v>1</v>
      </c>
      <c r="H35" s="9" t="s">
        <v>2</v>
      </c>
      <c r="I35" s="9"/>
      <c r="J35" s="9" t="s">
        <v>0</v>
      </c>
      <c r="K35" s="9" t="s">
        <v>1</v>
      </c>
      <c r="L35" s="9" t="s">
        <v>2</v>
      </c>
    </row>
    <row r="36" spans="1:12" ht="12.75">
      <c r="A36" s="16"/>
      <c r="B36" s="17"/>
      <c r="C36" s="17"/>
      <c r="D36" s="17"/>
      <c r="E36" s="18"/>
      <c r="F36" s="17"/>
      <c r="G36" s="17"/>
      <c r="H36" s="17"/>
      <c r="I36" s="17"/>
      <c r="J36" s="5"/>
      <c r="K36" s="5"/>
      <c r="L36" s="5"/>
    </row>
    <row r="37" spans="1:12" ht="12.75">
      <c r="A37" s="19" t="s">
        <v>6</v>
      </c>
      <c r="B37" s="13">
        <f>B6+B21</f>
        <v>6660345</v>
      </c>
      <c r="C37" s="13">
        <f>C6+C21</f>
        <v>1529888</v>
      </c>
      <c r="D37" s="13">
        <f>B37+C37</f>
        <v>8190233</v>
      </c>
      <c r="E37" s="14"/>
      <c r="F37" s="13">
        <f>F6+F21</f>
        <v>6457255</v>
      </c>
      <c r="G37" s="13">
        <f>G6+G21</f>
        <v>1488791</v>
      </c>
      <c r="H37" s="13">
        <f>F37+G37</f>
        <v>7946046</v>
      </c>
      <c r="I37" s="13"/>
      <c r="J37" s="22">
        <f>(F37-B37)/B37</f>
        <v>-0.03049241443198513</v>
      </c>
      <c r="K37" s="22">
        <f aca="true" t="shared" si="9" ref="K37:K43">(G37-C37)/C37</f>
        <v>-0.026862750737308875</v>
      </c>
      <c r="L37" s="22">
        <f aca="true" t="shared" si="10" ref="L37:L43">(H37-D37)/D37</f>
        <v>-0.029814414315197137</v>
      </c>
    </row>
    <row r="38" spans="1:12" ht="12.75">
      <c r="A38" s="19" t="s">
        <v>7</v>
      </c>
      <c r="B38" s="13">
        <f aca="true" t="shared" si="11" ref="B38:C44">B7+B22</f>
        <v>1176798</v>
      </c>
      <c r="C38" s="13">
        <f t="shared" si="11"/>
        <v>210092</v>
      </c>
      <c r="D38" s="13">
        <f aca="true" t="shared" si="12" ref="D38:D44">B38+C38</f>
        <v>1386890</v>
      </c>
      <c r="E38" s="14"/>
      <c r="F38" s="13">
        <f aca="true" t="shared" si="13" ref="F38:G44">F7+F22</f>
        <v>1144156</v>
      </c>
      <c r="G38" s="13">
        <f t="shared" si="13"/>
        <v>199912</v>
      </c>
      <c r="H38" s="13">
        <f aca="true" t="shared" si="14" ref="H38:H44">F38+G38</f>
        <v>1344068</v>
      </c>
      <c r="I38" s="13"/>
      <c r="J38" s="22">
        <f aca="true" t="shared" si="15" ref="J38:J43">(F38-B38)/B38</f>
        <v>-0.02773798052002128</v>
      </c>
      <c r="K38" s="22">
        <f t="shared" si="9"/>
        <v>-0.04845496258781867</v>
      </c>
      <c r="L38" s="22">
        <f t="shared" si="10"/>
        <v>-0.03087627713805709</v>
      </c>
    </row>
    <row r="39" spans="1:12" ht="12.75">
      <c r="A39" s="19" t="s">
        <v>8</v>
      </c>
      <c r="B39" s="13">
        <f t="shared" si="11"/>
        <v>1546364</v>
      </c>
      <c r="C39" s="13">
        <f t="shared" si="11"/>
        <v>295536</v>
      </c>
      <c r="D39" s="13">
        <f t="shared" si="12"/>
        <v>1841900</v>
      </c>
      <c r="E39" s="14"/>
      <c r="F39" s="13">
        <f t="shared" si="13"/>
        <v>1486233</v>
      </c>
      <c r="G39" s="13">
        <f t="shared" si="13"/>
        <v>273670</v>
      </c>
      <c r="H39" s="13">
        <f t="shared" si="14"/>
        <v>1759903</v>
      </c>
      <c r="I39" s="13"/>
      <c r="J39" s="22">
        <f t="shared" si="15"/>
        <v>-0.03888541119684628</v>
      </c>
      <c r="K39" s="22">
        <f t="shared" si="9"/>
        <v>-0.07398760218721238</v>
      </c>
      <c r="L39" s="22">
        <f t="shared" si="10"/>
        <v>-0.04451761767739834</v>
      </c>
    </row>
    <row r="40" spans="1:12" ht="12.75">
      <c r="A40" s="19" t="s">
        <v>12</v>
      </c>
      <c r="B40" s="13">
        <f t="shared" si="11"/>
        <v>2359640</v>
      </c>
      <c r="C40" s="13">
        <f t="shared" si="11"/>
        <v>250757</v>
      </c>
      <c r="D40" s="13">
        <f t="shared" si="12"/>
        <v>2610397</v>
      </c>
      <c r="E40" s="14"/>
      <c r="F40" s="13">
        <f t="shared" si="13"/>
        <v>2282884</v>
      </c>
      <c r="G40" s="13">
        <f t="shared" si="13"/>
        <v>249349</v>
      </c>
      <c r="H40" s="13">
        <f t="shared" si="14"/>
        <v>2532233</v>
      </c>
      <c r="I40" s="13"/>
      <c r="J40" s="22">
        <f t="shared" si="15"/>
        <v>-0.03252869081724331</v>
      </c>
      <c r="K40" s="22">
        <f t="shared" si="9"/>
        <v>-0.005614997786701867</v>
      </c>
      <c r="L40" s="22">
        <f t="shared" si="10"/>
        <v>-0.029943338120600047</v>
      </c>
    </row>
    <row r="41" spans="1:12" ht="12.75">
      <c r="A41" s="19" t="s">
        <v>9</v>
      </c>
      <c r="B41" s="13">
        <f t="shared" si="11"/>
        <v>497224</v>
      </c>
      <c r="C41" s="13">
        <f t="shared" si="11"/>
        <v>136605</v>
      </c>
      <c r="D41" s="13">
        <f t="shared" si="12"/>
        <v>633829</v>
      </c>
      <c r="E41" s="14"/>
      <c r="F41" s="13">
        <f t="shared" si="13"/>
        <v>490720</v>
      </c>
      <c r="G41" s="13">
        <f t="shared" si="13"/>
        <v>127924</v>
      </c>
      <c r="H41" s="13">
        <f t="shared" si="14"/>
        <v>618644</v>
      </c>
      <c r="I41" s="13"/>
      <c r="J41" s="22">
        <f t="shared" si="15"/>
        <v>-0.013080623622351295</v>
      </c>
      <c r="K41" s="22">
        <f t="shared" si="9"/>
        <v>-0.06354818637677977</v>
      </c>
      <c r="L41" s="22">
        <f t="shared" si="10"/>
        <v>-0.02395756584189111</v>
      </c>
    </row>
    <row r="42" spans="1:12" ht="12.75">
      <c r="A42" s="19" t="s">
        <v>10</v>
      </c>
      <c r="B42" s="13">
        <f t="shared" si="11"/>
        <v>3085848</v>
      </c>
      <c r="C42" s="13">
        <f t="shared" si="11"/>
        <v>547050</v>
      </c>
      <c r="D42" s="13">
        <f t="shared" si="12"/>
        <v>3632898</v>
      </c>
      <c r="E42" s="14"/>
      <c r="F42" s="13">
        <f t="shared" si="13"/>
        <v>3014283</v>
      </c>
      <c r="G42" s="13">
        <f t="shared" si="13"/>
        <v>535245</v>
      </c>
      <c r="H42" s="13">
        <f t="shared" si="14"/>
        <v>3549528</v>
      </c>
      <c r="I42" s="13"/>
      <c r="J42" s="22">
        <f t="shared" si="15"/>
        <v>-0.02319135615234451</v>
      </c>
      <c r="K42" s="22">
        <f t="shared" si="9"/>
        <v>-0.021579380312585685</v>
      </c>
      <c r="L42" s="22">
        <f t="shared" si="10"/>
        <v>-0.02294862118341886</v>
      </c>
    </row>
    <row r="43" spans="1:12" ht="12.75">
      <c r="A43" s="19" t="s">
        <v>11</v>
      </c>
      <c r="B43" s="13">
        <f t="shared" si="11"/>
        <v>1865883</v>
      </c>
      <c r="C43" s="13">
        <f t="shared" si="11"/>
        <v>804536</v>
      </c>
      <c r="D43" s="13">
        <f t="shared" si="12"/>
        <v>2670419</v>
      </c>
      <c r="E43" s="14"/>
      <c r="F43" s="13">
        <f t="shared" si="13"/>
        <v>1867683</v>
      </c>
      <c r="G43" s="13">
        <f t="shared" si="13"/>
        <v>805285</v>
      </c>
      <c r="H43" s="13">
        <f t="shared" si="14"/>
        <v>2672968</v>
      </c>
      <c r="I43" s="13"/>
      <c r="J43" s="22">
        <f t="shared" si="15"/>
        <v>0.0009646907121186055</v>
      </c>
      <c r="K43" s="22">
        <f t="shared" si="9"/>
        <v>0.0009309713922061909</v>
      </c>
      <c r="L43" s="22">
        <f t="shared" si="10"/>
        <v>0.0009545318543644274</v>
      </c>
    </row>
    <row r="44" spans="1:12" ht="12.75">
      <c r="A44" s="19" t="s">
        <v>15</v>
      </c>
      <c r="B44" s="13">
        <f t="shared" si="11"/>
        <v>173446</v>
      </c>
      <c r="C44" s="13">
        <f t="shared" si="11"/>
        <v>47853</v>
      </c>
      <c r="D44" s="13">
        <f t="shared" si="12"/>
        <v>221299</v>
      </c>
      <c r="E44" s="14"/>
      <c r="F44" s="13">
        <f t="shared" si="13"/>
        <v>177872</v>
      </c>
      <c r="G44" s="13">
        <f t="shared" si="13"/>
        <v>52121</v>
      </c>
      <c r="H44" s="13">
        <f t="shared" si="14"/>
        <v>229993</v>
      </c>
      <c r="I44" s="13"/>
      <c r="J44" s="22">
        <f>(F44-B44)/B44</f>
        <v>0.025518028665982496</v>
      </c>
      <c r="K44" s="22">
        <f>(G44-C44)/C44</f>
        <v>0.08918981046120411</v>
      </c>
      <c r="L44" s="22">
        <f>(H44-D44)/D44</f>
        <v>0.03928621457846624</v>
      </c>
    </row>
    <row r="45" spans="1:12" ht="12.75">
      <c r="A45" s="19"/>
      <c r="B45" s="13"/>
      <c r="C45" s="13"/>
      <c r="D45" s="13"/>
      <c r="E45" s="14"/>
      <c r="F45" s="13"/>
      <c r="G45" s="13"/>
      <c r="H45" s="13"/>
      <c r="I45" s="13"/>
      <c r="J45" s="6"/>
      <c r="K45" s="6"/>
      <c r="L45" s="6"/>
    </row>
    <row r="46" spans="1:12" ht="12.75">
      <c r="A46" s="20" t="s">
        <v>2</v>
      </c>
      <c r="B46" s="14">
        <f>SUM(B37:B44)</f>
        <v>17365548</v>
      </c>
      <c r="C46" s="14">
        <f aca="true" t="shared" si="16" ref="C46:H46">SUM(C37:C44)</f>
        <v>3822317</v>
      </c>
      <c r="D46" s="14">
        <f t="shared" si="16"/>
        <v>21187865</v>
      </c>
      <c r="E46" s="14"/>
      <c r="F46" s="14">
        <f t="shared" si="16"/>
        <v>16921086</v>
      </c>
      <c r="G46" s="14">
        <f t="shared" si="16"/>
        <v>3732297</v>
      </c>
      <c r="H46" s="14">
        <f t="shared" si="16"/>
        <v>20653383</v>
      </c>
      <c r="I46" s="14"/>
      <c r="J46" s="6"/>
      <c r="K46" s="6"/>
      <c r="L46" s="6"/>
    </row>
    <row r="47" spans="1:12" ht="12.75">
      <c r="A47" s="8"/>
      <c r="B47" s="15"/>
      <c r="C47" s="15"/>
      <c r="D47" s="15"/>
      <c r="E47" s="15"/>
      <c r="F47" s="15"/>
      <c r="G47" s="15"/>
      <c r="H47" s="15"/>
      <c r="I47" s="15"/>
      <c r="J47" s="23"/>
      <c r="K47" s="23"/>
      <c r="L47" s="23"/>
    </row>
    <row r="49" ht="12.75">
      <c r="A49" s="24" t="s">
        <v>16</v>
      </c>
    </row>
  </sheetData>
  <mergeCells count="13">
    <mergeCell ref="A34:A35"/>
    <mergeCell ref="B34:D34"/>
    <mergeCell ref="F34:H34"/>
    <mergeCell ref="J34:L34"/>
    <mergeCell ref="A18:A19"/>
    <mergeCell ref="B18:D18"/>
    <mergeCell ref="F18:H18"/>
    <mergeCell ref="J18:L18"/>
    <mergeCell ref="A1:L1"/>
    <mergeCell ref="B3:D3"/>
    <mergeCell ref="F3:H3"/>
    <mergeCell ref="A3:A4"/>
    <mergeCell ref="J3:L3"/>
  </mergeCells>
  <conditionalFormatting sqref="C6:E14 H6:I14 G7:G14 C21:E30 H21:I30 G22:G30 C45:D45 E37:E46 D37:D44 I37:I46 G45:H45 H37:H44">
    <cfRule type="cellIs" priority="1" dxfId="0" operator="equal" stopIfTrue="1">
      <formula>-100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mix</dc:creator>
  <cp:keywords/>
  <dc:description/>
  <cp:lastModifiedBy>Administrator</cp:lastModifiedBy>
  <cp:lastPrinted>2009-05-28T12:43:39Z</cp:lastPrinted>
  <dcterms:created xsi:type="dcterms:W3CDTF">2008-01-23T09:51:27Z</dcterms:created>
  <dcterms:modified xsi:type="dcterms:W3CDTF">2009-05-28T12:43:53Z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-1697733607</vt:i4>
  </property>
  <property fmtid="{D5CDD505-2E9C-101B-9397-08002B2CF9AE}" pid="3" name="_EmailSubject">
    <vt:lpwstr>S.A.V. spa / transiti autostradali anni 2005-2006-2007 /</vt:lpwstr>
  </property>
  <property fmtid="{D5CDD505-2E9C-101B-9397-08002B2CF9AE}" pid="4" name="_AuthorEmail">
    <vt:lpwstr>r.parise@a5sav.it</vt:lpwstr>
  </property>
  <property fmtid="{D5CDD505-2E9C-101B-9397-08002B2CF9AE}" pid="5" name="_AuthorEmailDisplayName">
    <vt:lpwstr>Parise Ruggero ( SAV )</vt:lpwstr>
  </property>
  <property fmtid="{D5CDD505-2E9C-101B-9397-08002B2CF9AE}" pid="6" name="_ReviewingToolsShownOnce">
    <vt:lpwstr/>
  </property>
</Properties>
</file>